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'BUF'!$A$1:$AA$45</definedName>
    <definedName name="_xlnm.Print_Area" localSheetId="8">'CPT'!$A$1:$AA$45</definedName>
    <definedName name="_xlnm.Print_Area" localSheetId="4">'EKU'!$A$1:$AA$45</definedName>
    <definedName name="_xlnm.Print_Area" localSheetId="7">'ETH'!$A$1:$AA$45</definedName>
    <definedName name="_xlnm.Print_Area" localSheetId="5">'JHB'!$A$1:$AA$45</definedName>
    <definedName name="_xlnm.Print_Area" localSheetId="3">'MAN'!$A$1:$AA$45</definedName>
    <definedName name="_xlnm.Print_Area" localSheetId="2">'NMA'!$A$1:$AA$45</definedName>
    <definedName name="_xlnm.Print_Area" localSheetId="0">'Summary'!$A$1:$AA$45</definedName>
    <definedName name="_xlnm.Print_Area" localSheetId="6">'TSH'!$A$1:$AA$45</definedName>
  </definedNames>
  <calcPr fullCalcOnLoad="1"/>
</workbook>
</file>

<file path=xl/sharedStrings.xml><?xml version="1.0" encoding="utf-8"?>
<sst xmlns="http://schemas.openxmlformats.org/spreadsheetml/2006/main" count="612" uniqueCount="75">
  <si>
    <t>Eastern Cape: Buffalo City(BUF) - Table C5 Quarterly Budgeted Capital Expenditure by Functional Classification and Funding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</si>
  <si>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</si>
  <si>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</si>
  <si>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</si>
  <si>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</si>
  <si>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</si>
  <si>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</si>
  <si>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</si>
  <si>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</si>
  <si>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</si>
  <si>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</si>
  <si>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</si>
  <si>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</si>
  <si>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</si>
  <si>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</si>
  <si>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</si>
  <si>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</si>
  <si>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</si>
  <si>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</si>
  <si>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</si>
  <si>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</si>
  <si>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</si>
  <si>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</si>
  <si>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</si>
  <si>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</si>
  <si>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</si>
  <si>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</si>
  <si>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</si>
  <si>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</si>
  <si>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</si>
  <si>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</si>
  <si>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</si>
  <si>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</si>
  <si>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</si>
  <si>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</si>
  <si>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</si>
  <si>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</si>
  <si>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</si>
  <si>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</si>
  <si>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</si>
  <si>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</si>
  <si>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</si>
  <si>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</si>
  <si>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</si>
  <si>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</si>
  <si>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</si>
  <si>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</si>
  <si>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</si>
  <si>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</si>
  <si>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</si>
  <si>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</si>
  <si>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</si>
  <si>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3</t>
  </si>
  <si>
    <t>Funded by</t>
  </si>
  <si>
    <t>National Government</t>
  </si>
  <si>
    <t>Provincial Government</t>
  </si>
  <si>
    <t>District Municipality</t>
  </si>
  <si>
    <t>Transfers and subsidies - capital (monetary allocations) (Nat / Prov Departm Agencies, Households, Non-profit Institutions, Private Enterprises, Public Corporatons, Higher Educ Institutions)</t>
  </si>
  <si>
    <t>Transfers recognised - capital</t>
  </si>
  <si>
    <t>Borrowing</t>
  </si>
  <si>
    <t>6</t>
  </si>
  <si>
    <t>Internally generated funds</t>
  </si>
  <si>
    <t>Total Capital Funding</t>
  </si>
  <si>
    <t>Eastern Cape: Nelson Mandela Bay(NMA) - Table C5 Quarterly Budgeted Capital Expenditure by Functional Classification and Funding for 3rd Quarter ended 31 March 2020 (Figures Finalised as at 2020/05/14)</t>
  </si>
  <si>
    <t>Free State: Mangaung(MAN) - Table C5 Quarterly Budgeted Capital Expenditure by Functional Classification and Funding for 3rd Quarter ended 31 March 2020 (Figures Finalised as at 2020/05/14)</t>
  </si>
  <si>
    <t>Gauteng: City of Ekurhuleni(EKU) - Table C5 Quarterly Budgeted Capital Expenditure by Functional Classification and Funding for 3rd Quarter ended 31 March 2020 (Figures Finalised as at 2020/05/14)</t>
  </si>
  <si>
    <t>Gauteng: City of Johannesburg(JHB) - Table C5 Quarterly Budgeted Capital Expenditure by Functional Classification and Funding for 3rd Quarter ended 31 March 2020 (Figures Finalised as at 2020/05/14)</t>
  </si>
  <si>
    <t>Gauteng: City of Tshwane(TSH) - Table C5 Quarterly Budgeted Capital Expenditure by Functional Classification and Funding for 3rd Quarter ended 31 March 2020 (Figures Finalised as at 2020/05/14)</t>
  </si>
  <si>
    <t>Kwazulu-Natal: eThekwini(ETH) - Table C5 Quarterly Budgeted Capital Expenditure by Functional Classification and Funding for 3rd Quarter ended 31 March 2020 (Figures Finalised as at 2020/05/14)</t>
  </si>
  <si>
    <t>Western Cape: Cape Town(CPT) - Table C5 Quarterly Budgeted Capital Expenditure by Functional Classification and Funding for 3rd Quarter ended 31 March 2020 (Figures Finalised as at 2020/05/14)</t>
  </si>
  <si>
    <t>Summary - Table C5 Quarterly Budgeted Capital Expenditure by Functional Classification and Funding for 3rd Quarter ended 31 March 2020 (Figures Finalised as at 2020/05/14)</t>
  </si>
  <si>
    <t>References</t>
  </si>
  <si>
    <t>3. Capital expenditure by functional classification must reconcile to the total of multi-year and single year appropriations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</si>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</sst>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2084565416</v>
      </c>
      <c r="D5" s="16">
        <f>SUM(D6:D8)</f>
        <v>0</v>
      </c>
      <c r="E5" s="17">
        <f t="shared" si="0"/>
        <v>5395276748</v>
      </c>
      <c r="F5" s="18">
        <f t="shared" si="0"/>
        <v>5233628861</v>
      </c>
      <c r="G5" s="18">
        <f t="shared" si="0"/>
        <v>-2659441132</v>
      </c>
      <c r="H5" s="18">
        <f t="shared" si="0"/>
        <v>-28833229</v>
      </c>
      <c r="I5" s="18">
        <f t="shared" si="0"/>
        <v>4319597</v>
      </c>
      <c r="J5" s="18">
        <f t="shared" si="0"/>
        <v>-2683954764</v>
      </c>
      <c r="K5" s="18">
        <f t="shared" si="0"/>
        <v>182333384</v>
      </c>
      <c r="L5" s="18">
        <f t="shared" si="0"/>
        <v>130135438</v>
      </c>
      <c r="M5" s="18">
        <f t="shared" si="0"/>
        <v>153863151</v>
      </c>
      <c r="N5" s="18">
        <f t="shared" si="0"/>
        <v>466331973</v>
      </c>
      <c r="O5" s="18">
        <f t="shared" si="0"/>
        <v>153492330</v>
      </c>
      <c r="P5" s="18">
        <f t="shared" si="0"/>
        <v>64922978</v>
      </c>
      <c r="Q5" s="18">
        <f t="shared" si="0"/>
        <v>384088838</v>
      </c>
      <c r="R5" s="18">
        <f t="shared" si="0"/>
        <v>602504146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-1615118645</v>
      </c>
      <c r="X5" s="18">
        <f t="shared" si="0"/>
        <v>3139144813</v>
      </c>
      <c r="Y5" s="18">
        <f t="shared" si="0"/>
        <v>-4754263458</v>
      </c>
      <c r="Z5" s="4">
        <f>+IF(X5&lt;&gt;0,+(Y5/X5)*100,0)</f>
        <v>-151.45091230934557</v>
      </c>
      <c r="AA5" s="16">
        <f>SUM(AA6:AA8)</f>
        <v>5233628861</v>
      </c>
    </row>
    <row r="6" spans="1:27" ht="13.5">
      <c r="A6" s="5" t="s">
        <v>32</v>
      </c>
      <c r="B6" s="3"/>
      <c r="C6" s="19">
        <v>103046105</v>
      </c>
      <c r="D6" s="19"/>
      <c r="E6" s="20">
        <v>472199489</v>
      </c>
      <c r="F6" s="21">
        <v>285970392</v>
      </c>
      <c r="G6" s="21">
        <v>18042698</v>
      </c>
      <c r="H6" s="21">
        <v>6434124</v>
      </c>
      <c r="I6" s="21">
        <v>3999110</v>
      </c>
      <c r="J6" s="21">
        <v>28475932</v>
      </c>
      <c r="K6" s="21">
        <v>25538926</v>
      </c>
      <c r="L6" s="21">
        <v>10347797</v>
      </c>
      <c r="M6" s="21">
        <v>17995430</v>
      </c>
      <c r="N6" s="21">
        <v>53882153</v>
      </c>
      <c r="O6" s="21">
        <v>-777505</v>
      </c>
      <c r="P6" s="21">
        <v>-255847</v>
      </c>
      <c r="Q6" s="21">
        <v>1307381</v>
      </c>
      <c r="R6" s="21">
        <v>274029</v>
      </c>
      <c r="S6" s="21"/>
      <c r="T6" s="21"/>
      <c r="U6" s="21"/>
      <c r="V6" s="21"/>
      <c r="W6" s="21">
        <v>82632114</v>
      </c>
      <c r="X6" s="21">
        <v>103164203</v>
      </c>
      <c r="Y6" s="21">
        <v>-20532089</v>
      </c>
      <c r="Z6" s="6">
        <v>-19.9</v>
      </c>
      <c r="AA6" s="28">
        <v>285970392</v>
      </c>
    </row>
    <row r="7" spans="1:27" ht="13.5">
      <c r="A7" s="5" t="s">
        <v>33</v>
      </c>
      <c r="B7" s="3"/>
      <c r="C7" s="22">
        <v>1980900107</v>
      </c>
      <c r="D7" s="22"/>
      <c r="E7" s="23">
        <v>4922599815</v>
      </c>
      <c r="F7" s="24">
        <v>4945646025</v>
      </c>
      <c r="G7" s="24">
        <v>-2677483830</v>
      </c>
      <c r="H7" s="24">
        <v>-35267353</v>
      </c>
      <c r="I7" s="24">
        <v>267905</v>
      </c>
      <c r="J7" s="24">
        <v>-2712483278</v>
      </c>
      <c r="K7" s="24">
        <v>156771001</v>
      </c>
      <c r="L7" s="24">
        <v>119780560</v>
      </c>
      <c r="M7" s="24">
        <v>135759111</v>
      </c>
      <c r="N7" s="24">
        <v>412310672</v>
      </c>
      <c r="O7" s="24">
        <v>154223424</v>
      </c>
      <c r="P7" s="24">
        <v>65196736</v>
      </c>
      <c r="Q7" s="24">
        <v>382690399</v>
      </c>
      <c r="R7" s="24">
        <v>602110559</v>
      </c>
      <c r="S7" s="24"/>
      <c r="T7" s="24"/>
      <c r="U7" s="24"/>
      <c r="V7" s="24"/>
      <c r="W7" s="24">
        <v>-1698062047</v>
      </c>
      <c r="X7" s="24">
        <v>3034435679</v>
      </c>
      <c r="Y7" s="24">
        <v>-4732497726</v>
      </c>
      <c r="Z7" s="7">
        <v>-155.96</v>
      </c>
      <c r="AA7" s="29">
        <v>4945646025</v>
      </c>
    </row>
    <row r="8" spans="1:27" ht="13.5">
      <c r="A8" s="5" t="s">
        <v>34</v>
      </c>
      <c r="B8" s="3"/>
      <c r="C8" s="19">
        <v>619204</v>
      </c>
      <c r="D8" s="19"/>
      <c r="E8" s="20">
        <v>477444</v>
      </c>
      <c r="F8" s="21">
        <v>2012444</v>
      </c>
      <c r="G8" s="21"/>
      <c r="H8" s="21"/>
      <c r="I8" s="21">
        <v>52582</v>
      </c>
      <c r="J8" s="21">
        <v>52582</v>
      </c>
      <c r="K8" s="21">
        <v>23457</v>
      </c>
      <c r="L8" s="21">
        <v>7081</v>
      </c>
      <c r="M8" s="21">
        <v>108610</v>
      </c>
      <c r="N8" s="21">
        <v>139148</v>
      </c>
      <c r="O8" s="21">
        <v>46411</v>
      </c>
      <c r="P8" s="21">
        <v>-17911</v>
      </c>
      <c r="Q8" s="21">
        <v>91058</v>
      </c>
      <c r="R8" s="21">
        <v>119558</v>
      </c>
      <c r="S8" s="21"/>
      <c r="T8" s="21"/>
      <c r="U8" s="21"/>
      <c r="V8" s="21"/>
      <c r="W8" s="21">
        <v>311288</v>
      </c>
      <c r="X8" s="21">
        <v>1544931</v>
      </c>
      <c r="Y8" s="21">
        <v>-1233643</v>
      </c>
      <c r="Z8" s="6">
        <v>-79.85</v>
      </c>
      <c r="AA8" s="28">
        <v>2012444</v>
      </c>
    </row>
    <row r="9" spans="1:27" ht="13.5">
      <c r="A9" s="2" t="s">
        <v>35</v>
      </c>
      <c r="B9" s="3"/>
      <c r="C9" s="16">
        <f aca="true" t="shared" si="1" ref="C9:Y9">SUM(C10:C14)</f>
        <v>3921919881</v>
      </c>
      <c r="D9" s="16">
        <f>SUM(D10:D14)</f>
        <v>0</v>
      </c>
      <c r="E9" s="17">
        <f t="shared" si="1"/>
        <v>9337207950</v>
      </c>
      <c r="F9" s="18">
        <f t="shared" si="1"/>
        <v>8921020073</v>
      </c>
      <c r="G9" s="18">
        <f t="shared" si="1"/>
        <v>1073563323</v>
      </c>
      <c r="H9" s="18">
        <f t="shared" si="1"/>
        <v>209366052</v>
      </c>
      <c r="I9" s="18">
        <f t="shared" si="1"/>
        <v>119454091</v>
      </c>
      <c r="J9" s="18">
        <f t="shared" si="1"/>
        <v>1402383466</v>
      </c>
      <c r="K9" s="18">
        <f t="shared" si="1"/>
        <v>425010105</v>
      </c>
      <c r="L9" s="18">
        <f t="shared" si="1"/>
        <v>-514545757</v>
      </c>
      <c r="M9" s="18">
        <f t="shared" si="1"/>
        <v>15530984</v>
      </c>
      <c r="N9" s="18">
        <f t="shared" si="1"/>
        <v>-74004668</v>
      </c>
      <c r="O9" s="18">
        <f t="shared" si="1"/>
        <v>-128842813</v>
      </c>
      <c r="P9" s="18">
        <f t="shared" si="1"/>
        <v>221730412</v>
      </c>
      <c r="Q9" s="18">
        <f t="shared" si="1"/>
        <v>216666385</v>
      </c>
      <c r="R9" s="18">
        <f t="shared" si="1"/>
        <v>309553984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1637932782</v>
      </c>
      <c r="X9" s="18">
        <f t="shared" si="1"/>
        <v>5874686354</v>
      </c>
      <c r="Y9" s="18">
        <f t="shared" si="1"/>
        <v>-4236753572</v>
      </c>
      <c r="Z9" s="4">
        <f>+IF(X9&lt;&gt;0,+(Y9/X9)*100,0)</f>
        <v>-72.11880459141871</v>
      </c>
      <c r="AA9" s="30">
        <f>SUM(AA10:AA14)</f>
        <v>8921020073</v>
      </c>
    </row>
    <row r="10" spans="1:27" ht="13.5">
      <c r="A10" s="5" t="s">
        <v>36</v>
      </c>
      <c r="B10" s="3"/>
      <c r="C10" s="19">
        <v>1703381058</v>
      </c>
      <c r="D10" s="19"/>
      <c r="E10" s="20">
        <v>829919237</v>
      </c>
      <c r="F10" s="21">
        <v>724141216</v>
      </c>
      <c r="G10" s="21">
        <v>352784770</v>
      </c>
      <c r="H10" s="21">
        <v>-78475651</v>
      </c>
      <c r="I10" s="21">
        <v>92687398</v>
      </c>
      <c r="J10" s="21">
        <v>366996517</v>
      </c>
      <c r="K10" s="21">
        <v>-158171404</v>
      </c>
      <c r="L10" s="21">
        <v>-430999771</v>
      </c>
      <c r="M10" s="21">
        <v>-420517254</v>
      </c>
      <c r="N10" s="21">
        <v>-1009688429</v>
      </c>
      <c r="O10" s="21">
        <v>-279241564</v>
      </c>
      <c r="P10" s="21">
        <v>-63167136</v>
      </c>
      <c r="Q10" s="21">
        <v>-80471666</v>
      </c>
      <c r="R10" s="21">
        <v>-422880366</v>
      </c>
      <c r="S10" s="21"/>
      <c r="T10" s="21"/>
      <c r="U10" s="21"/>
      <c r="V10" s="21"/>
      <c r="W10" s="21">
        <v>-1065572278</v>
      </c>
      <c r="X10" s="21">
        <v>440093407</v>
      </c>
      <c r="Y10" s="21">
        <v>-1505665685</v>
      </c>
      <c r="Z10" s="6">
        <v>-342.12</v>
      </c>
      <c r="AA10" s="28">
        <v>724141216</v>
      </c>
    </row>
    <row r="11" spans="1:27" ht="13.5">
      <c r="A11" s="5" t="s">
        <v>37</v>
      </c>
      <c r="B11" s="3"/>
      <c r="C11" s="19">
        <v>422285709</v>
      </c>
      <c r="D11" s="19"/>
      <c r="E11" s="20">
        <v>1038357916</v>
      </c>
      <c r="F11" s="21">
        <v>1018610381</v>
      </c>
      <c r="G11" s="21">
        <v>154183005</v>
      </c>
      <c r="H11" s="21">
        <v>13174274</v>
      </c>
      <c r="I11" s="21">
        <v>9493954</v>
      </c>
      <c r="J11" s="21">
        <v>176851233</v>
      </c>
      <c r="K11" s="21">
        <v>41915466</v>
      </c>
      <c r="L11" s="21">
        <v>11405542</v>
      </c>
      <c r="M11" s="21">
        <v>36660475</v>
      </c>
      <c r="N11" s="21">
        <v>89981483</v>
      </c>
      <c r="O11" s="21">
        <v>30353190</v>
      </c>
      <c r="P11" s="21">
        <v>35136891</v>
      </c>
      <c r="Q11" s="21">
        <v>30612980</v>
      </c>
      <c r="R11" s="21">
        <v>96103061</v>
      </c>
      <c r="S11" s="21"/>
      <c r="T11" s="21"/>
      <c r="U11" s="21"/>
      <c r="V11" s="21"/>
      <c r="W11" s="21">
        <v>362935777</v>
      </c>
      <c r="X11" s="21">
        <v>648951129</v>
      </c>
      <c r="Y11" s="21">
        <v>-286015352</v>
      </c>
      <c r="Z11" s="6">
        <v>-44.07</v>
      </c>
      <c r="AA11" s="28">
        <v>1018610381</v>
      </c>
    </row>
    <row r="12" spans="1:27" ht="13.5">
      <c r="A12" s="5" t="s">
        <v>38</v>
      </c>
      <c r="B12" s="3"/>
      <c r="C12" s="19">
        <v>330595815</v>
      </c>
      <c r="D12" s="19"/>
      <c r="E12" s="20">
        <v>836622965</v>
      </c>
      <c r="F12" s="21">
        <v>899658046</v>
      </c>
      <c r="G12" s="21">
        <v>-57672596</v>
      </c>
      <c r="H12" s="21">
        <v>19331712</v>
      </c>
      <c r="I12" s="21">
        <v>9837557</v>
      </c>
      <c r="J12" s="21">
        <v>-28503327</v>
      </c>
      <c r="K12" s="21">
        <v>277382029</v>
      </c>
      <c r="L12" s="21">
        <v>-217628377</v>
      </c>
      <c r="M12" s="21">
        <v>57767772</v>
      </c>
      <c r="N12" s="21">
        <v>117521424</v>
      </c>
      <c r="O12" s="21">
        <v>61005148</v>
      </c>
      <c r="P12" s="21">
        <v>49767754</v>
      </c>
      <c r="Q12" s="21">
        <v>19363629</v>
      </c>
      <c r="R12" s="21">
        <v>130136531</v>
      </c>
      <c r="S12" s="21"/>
      <c r="T12" s="21"/>
      <c r="U12" s="21"/>
      <c r="V12" s="21"/>
      <c r="W12" s="21">
        <v>219154628</v>
      </c>
      <c r="X12" s="21">
        <v>476428402</v>
      </c>
      <c r="Y12" s="21">
        <v>-257273774</v>
      </c>
      <c r="Z12" s="6">
        <v>-54</v>
      </c>
      <c r="AA12" s="28">
        <v>899658046</v>
      </c>
    </row>
    <row r="13" spans="1:27" ht="13.5">
      <c r="A13" s="5" t="s">
        <v>39</v>
      </c>
      <c r="B13" s="3"/>
      <c r="C13" s="19">
        <v>1409522628</v>
      </c>
      <c r="D13" s="19"/>
      <c r="E13" s="20">
        <v>6368120366</v>
      </c>
      <c r="F13" s="21">
        <v>6035025206</v>
      </c>
      <c r="G13" s="21">
        <v>557654826</v>
      </c>
      <c r="H13" s="21">
        <v>254201820</v>
      </c>
      <c r="I13" s="21">
        <v>7179118</v>
      </c>
      <c r="J13" s="21">
        <v>819035764</v>
      </c>
      <c r="K13" s="21">
        <v>259495638</v>
      </c>
      <c r="L13" s="21">
        <v>135320791</v>
      </c>
      <c r="M13" s="21">
        <v>321252579</v>
      </c>
      <c r="N13" s="21">
        <v>716069008</v>
      </c>
      <c r="O13" s="21">
        <v>54147438</v>
      </c>
      <c r="P13" s="21">
        <v>169656286</v>
      </c>
      <c r="Q13" s="21">
        <v>244058310</v>
      </c>
      <c r="R13" s="21">
        <v>467862034</v>
      </c>
      <c r="S13" s="21"/>
      <c r="T13" s="21"/>
      <c r="U13" s="21"/>
      <c r="V13" s="21"/>
      <c r="W13" s="21">
        <v>2002966806</v>
      </c>
      <c r="X13" s="21">
        <v>4150785673</v>
      </c>
      <c r="Y13" s="21">
        <v>-2147818867</v>
      </c>
      <c r="Z13" s="6">
        <v>-51.74</v>
      </c>
      <c r="AA13" s="28">
        <v>6035025206</v>
      </c>
    </row>
    <row r="14" spans="1:27" ht="13.5">
      <c r="A14" s="5" t="s">
        <v>40</v>
      </c>
      <c r="B14" s="3"/>
      <c r="C14" s="22">
        <v>56134671</v>
      </c>
      <c r="D14" s="22"/>
      <c r="E14" s="23">
        <v>264187466</v>
      </c>
      <c r="F14" s="24">
        <v>243585224</v>
      </c>
      <c r="G14" s="24">
        <v>66613318</v>
      </c>
      <c r="H14" s="24">
        <v>1133897</v>
      </c>
      <c r="I14" s="24">
        <v>256064</v>
      </c>
      <c r="J14" s="24">
        <v>68003279</v>
      </c>
      <c r="K14" s="24">
        <v>4388376</v>
      </c>
      <c r="L14" s="24">
        <v>-12643942</v>
      </c>
      <c r="M14" s="24">
        <v>20367412</v>
      </c>
      <c r="N14" s="24">
        <v>12111846</v>
      </c>
      <c r="O14" s="24">
        <v>4892975</v>
      </c>
      <c r="P14" s="24">
        <v>30336617</v>
      </c>
      <c r="Q14" s="24">
        <v>3103132</v>
      </c>
      <c r="R14" s="24">
        <v>38332724</v>
      </c>
      <c r="S14" s="24"/>
      <c r="T14" s="24"/>
      <c r="U14" s="24"/>
      <c r="V14" s="24"/>
      <c r="W14" s="24">
        <v>118447849</v>
      </c>
      <c r="X14" s="24">
        <v>158427743</v>
      </c>
      <c r="Y14" s="24">
        <v>-39979894</v>
      </c>
      <c r="Z14" s="7">
        <v>-25.24</v>
      </c>
      <c r="AA14" s="29">
        <v>243585224</v>
      </c>
    </row>
    <row r="15" spans="1:27" ht="13.5">
      <c r="A15" s="2" t="s">
        <v>41</v>
      </c>
      <c r="B15" s="8"/>
      <c r="C15" s="16">
        <f aca="true" t="shared" si="2" ref="C15:Y15">SUM(C16:C18)</f>
        <v>2188998458</v>
      </c>
      <c r="D15" s="16">
        <f>SUM(D16:D18)</f>
        <v>0</v>
      </c>
      <c r="E15" s="17">
        <f t="shared" si="2"/>
        <v>11470082685</v>
      </c>
      <c r="F15" s="18">
        <f t="shared" si="2"/>
        <v>10651406116</v>
      </c>
      <c r="G15" s="18">
        <f t="shared" si="2"/>
        <v>2465321902</v>
      </c>
      <c r="H15" s="18">
        <f t="shared" si="2"/>
        <v>296893838</v>
      </c>
      <c r="I15" s="18">
        <f t="shared" si="2"/>
        <v>314088008</v>
      </c>
      <c r="J15" s="18">
        <f t="shared" si="2"/>
        <v>3076303748</v>
      </c>
      <c r="K15" s="18">
        <f t="shared" si="2"/>
        <v>501019912</v>
      </c>
      <c r="L15" s="18">
        <f t="shared" si="2"/>
        <v>339973422</v>
      </c>
      <c r="M15" s="18">
        <f t="shared" si="2"/>
        <v>573295209</v>
      </c>
      <c r="N15" s="18">
        <f t="shared" si="2"/>
        <v>1414288543</v>
      </c>
      <c r="O15" s="18">
        <f t="shared" si="2"/>
        <v>265781610</v>
      </c>
      <c r="P15" s="18">
        <f t="shared" si="2"/>
        <v>597097362</v>
      </c>
      <c r="Q15" s="18">
        <f t="shared" si="2"/>
        <v>323831369</v>
      </c>
      <c r="R15" s="18">
        <f t="shared" si="2"/>
        <v>1186710341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5677302632</v>
      </c>
      <c r="X15" s="18">
        <f t="shared" si="2"/>
        <v>6865959260</v>
      </c>
      <c r="Y15" s="18">
        <f t="shared" si="2"/>
        <v>-1188656628</v>
      </c>
      <c r="Z15" s="4">
        <f>+IF(X15&lt;&gt;0,+(Y15/X15)*100,0)</f>
        <v>-17.31231693909002</v>
      </c>
      <c r="AA15" s="30">
        <f>SUM(AA16:AA18)</f>
        <v>10651406116</v>
      </c>
    </row>
    <row r="16" spans="1:27" ht="13.5">
      <c r="A16" s="5" t="s">
        <v>42</v>
      </c>
      <c r="B16" s="3"/>
      <c r="C16" s="19">
        <v>218358462</v>
      </c>
      <c r="D16" s="19"/>
      <c r="E16" s="20">
        <v>1707198126</v>
      </c>
      <c r="F16" s="21">
        <v>1603916126</v>
      </c>
      <c r="G16" s="21">
        <v>775781898</v>
      </c>
      <c r="H16" s="21">
        <v>90375224</v>
      </c>
      <c r="I16" s="21">
        <v>61814847</v>
      </c>
      <c r="J16" s="21">
        <v>927971969</v>
      </c>
      <c r="K16" s="21">
        <v>89115032</v>
      </c>
      <c r="L16" s="21">
        <v>34669013</v>
      </c>
      <c r="M16" s="21">
        <v>144438506</v>
      </c>
      <c r="N16" s="21">
        <v>268222551</v>
      </c>
      <c r="O16" s="21">
        <v>29398452</v>
      </c>
      <c r="P16" s="21">
        <v>41052551</v>
      </c>
      <c r="Q16" s="21">
        <v>42858936</v>
      </c>
      <c r="R16" s="21">
        <v>113309939</v>
      </c>
      <c r="S16" s="21"/>
      <c r="T16" s="21"/>
      <c r="U16" s="21"/>
      <c r="V16" s="21"/>
      <c r="W16" s="21">
        <v>1309504459</v>
      </c>
      <c r="X16" s="21">
        <v>1107470019</v>
      </c>
      <c r="Y16" s="21">
        <v>202034440</v>
      </c>
      <c r="Z16" s="6">
        <v>18.24</v>
      </c>
      <c r="AA16" s="28">
        <v>1603916126</v>
      </c>
    </row>
    <row r="17" spans="1:27" ht="13.5">
      <c r="A17" s="5" t="s">
        <v>43</v>
      </c>
      <c r="B17" s="3"/>
      <c r="C17" s="19">
        <v>1883114262</v>
      </c>
      <c r="D17" s="19"/>
      <c r="E17" s="20">
        <v>9573244475</v>
      </c>
      <c r="F17" s="21">
        <v>8890265748</v>
      </c>
      <c r="G17" s="21">
        <v>1558882641</v>
      </c>
      <c r="H17" s="21">
        <v>206038551</v>
      </c>
      <c r="I17" s="21">
        <v>257997221</v>
      </c>
      <c r="J17" s="21">
        <v>2022918413</v>
      </c>
      <c r="K17" s="21">
        <v>402799243</v>
      </c>
      <c r="L17" s="21">
        <v>285003012</v>
      </c>
      <c r="M17" s="21">
        <v>406009283</v>
      </c>
      <c r="N17" s="21">
        <v>1093811538</v>
      </c>
      <c r="O17" s="21">
        <v>235370459</v>
      </c>
      <c r="P17" s="21">
        <v>554373453</v>
      </c>
      <c r="Q17" s="21">
        <v>277446663</v>
      </c>
      <c r="R17" s="21">
        <v>1067190575</v>
      </c>
      <c r="S17" s="21"/>
      <c r="T17" s="21"/>
      <c r="U17" s="21"/>
      <c r="V17" s="21"/>
      <c r="W17" s="21">
        <v>4183920526</v>
      </c>
      <c r="X17" s="21">
        <v>5657808344</v>
      </c>
      <c r="Y17" s="21">
        <v>-1473887818</v>
      </c>
      <c r="Z17" s="6">
        <v>-26.05</v>
      </c>
      <c r="AA17" s="28">
        <v>8890265748</v>
      </c>
    </row>
    <row r="18" spans="1:27" ht="13.5">
      <c r="A18" s="5" t="s">
        <v>44</v>
      </c>
      <c r="B18" s="3"/>
      <c r="C18" s="19">
        <v>87525734</v>
      </c>
      <c r="D18" s="19"/>
      <c r="E18" s="20">
        <v>189640084</v>
      </c>
      <c r="F18" s="21">
        <v>157224242</v>
      </c>
      <c r="G18" s="21">
        <v>130657363</v>
      </c>
      <c r="H18" s="21">
        <v>480063</v>
      </c>
      <c r="I18" s="21">
        <v>-5724060</v>
      </c>
      <c r="J18" s="21">
        <v>125413366</v>
      </c>
      <c r="K18" s="21">
        <v>9105637</v>
      </c>
      <c r="L18" s="21">
        <v>20301397</v>
      </c>
      <c r="M18" s="21">
        <v>22847420</v>
      </c>
      <c r="N18" s="21">
        <v>52254454</v>
      </c>
      <c r="O18" s="21">
        <v>1012699</v>
      </c>
      <c r="P18" s="21">
        <v>1671358</v>
      </c>
      <c r="Q18" s="21">
        <v>3525770</v>
      </c>
      <c r="R18" s="21">
        <v>6209827</v>
      </c>
      <c r="S18" s="21"/>
      <c r="T18" s="21"/>
      <c r="U18" s="21"/>
      <c r="V18" s="21"/>
      <c r="W18" s="21">
        <v>183877647</v>
      </c>
      <c r="X18" s="21">
        <v>100680897</v>
      </c>
      <c r="Y18" s="21">
        <v>83196750</v>
      </c>
      <c r="Z18" s="6">
        <v>82.63</v>
      </c>
      <c r="AA18" s="28">
        <v>157224242</v>
      </c>
    </row>
    <row r="19" spans="1:27" ht="13.5">
      <c r="A19" s="2" t="s">
        <v>45</v>
      </c>
      <c r="B19" s="8"/>
      <c r="C19" s="16">
        <f aca="true" t="shared" si="3" ref="C19:Y19">SUM(C20:C23)</f>
        <v>3984767056</v>
      </c>
      <c r="D19" s="16">
        <f>SUM(D20:D23)</f>
        <v>0</v>
      </c>
      <c r="E19" s="17">
        <f t="shared" si="3"/>
        <v>14163104672</v>
      </c>
      <c r="F19" s="18">
        <f t="shared" si="3"/>
        <v>14234936233</v>
      </c>
      <c r="G19" s="18">
        <f t="shared" si="3"/>
        <v>3315389484</v>
      </c>
      <c r="H19" s="18">
        <f t="shared" si="3"/>
        <v>352228498</v>
      </c>
      <c r="I19" s="18">
        <f t="shared" si="3"/>
        <v>320618194</v>
      </c>
      <c r="J19" s="18">
        <f t="shared" si="3"/>
        <v>3988236176</v>
      </c>
      <c r="K19" s="18">
        <f t="shared" si="3"/>
        <v>390116977</v>
      </c>
      <c r="L19" s="18">
        <f t="shared" si="3"/>
        <v>436867078</v>
      </c>
      <c r="M19" s="18">
        <f t="shared" si="3"/>
        <v>558959991</v>
      </c>
      <c r="N19" s="18">
        <f t="shared" si="3"/>
        <v>1385944046</v>
      </c>
      <c r="O19" s="18">
        <f t="shared" si="3"/>
        <v>528372860</v>
      </c>
      <c r="P19" s="18">
        <f t="shared" si="3"/>
        <v>352205217</v>
      </c>
      <c r="Q19" s="18">
        <f t="shared" si="3"/>
        <v>414748843</v>
      </c>
      <c r="R19" s="18">
        <f t="shared" si="3"/>
        <v>1295326920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6669507142</v>
      </c>
      <c r="X19" s="18">
        <f t="shared" si="3"/>
        <v>9070213503</v>
      </c>
      <c r="Y19" s="18">
        <f t="shared" si="3"/>
        <v>-2400706361</v>
      </c>
      <c r="Z19" s="4">
        <f>+IF(X19&lt;&gt;0,+(Y19/X19)*100,0)</f>
        <v>-26.468024817783608</v>
      </c>
      <c r="AA19" s="30">
        <f>SUM(AA20:AA23)</f>
        <v>14234936233</v>
      </c>
    </row>
    <row r="20" spans="1:27" ht="13.5">
      <c r="A20" s="5" t="s">
        <v>46</v>
      </c>
      <c r="B20" s="3"/>
      <c r="C20" s="19">
        <v>1619208654</v>
      </c>
      <c r="D20" s="19"/>
      <c r="E20" s="20">
        <v>4388104317</v>
      </c>
      <c r="F20" s="21">
        <v>4077745884</v>
      </c>
      <c r="G20" s="21">
        <v>922463005</v>
      </c>
      <c r="H20" s="21">
        <v>125202854</v>
      </c>
      <c r="I20" s="21">
        <v>210701868</v>
      </c>
      <c r="J20" s="21">
        <v>1258367727</v>
      </c>
      <c r="K20" s="21">
        <v>147328713</v>
      </c>
      <c r="L20" s="21">
        <v>208163058</v>
      </c>
      <c r="M20" s="21">
        <v>197670187</v>
      </c>
      <c r="N20" s="21">
        <v>553161958</v>
      </c>
      <c r="O20" s="21">
        <v>135141901</v>
      </c>
      <c r="P20" s="21">
        <v>138780104</v>
      </c>
      <c r="Q20" s="21">
        <v>165493172</v>
      </c>
      <c r="R20" s="21">
        <v>439415177</v>
      </c>
      <c r="S20" s="21"/>
      <c r="T20" s="21"/>
      <c r="U20" s="21"/>
      <c r="V20" s="21"/>
      <c r="W20" s="21">
        <v>2250944862</v>
      </c>
      <c r="X20" s="21">
        <v>2829593754</v>
      </c>
      <c r="Y20" s="21">
        <v>-578648892</v>
      </c>
      <c r="Z20" s="6">
        <v>-20.45</v>
      </c>
      <c r="AA20" s="28">
        <v>4077745884</v>
      </c>
    </row>
    <row r="21" spans="1:27" ht="13.5">
      <c r="A21" s="5" t="s">
        <v>47</v>
      </c>
      <c r="B21" s="3"/>
      <c r="C21" s="19">
        <v>1518987153</v>
      </c>
      <c r="D21" s="19"/>
      <c r="E21" s="20">
        <v>5035509950</v>
      </c>
      <c r="F21" s="21">
        <v>5378097103</v>
      </c>
      <c r="G21" s="21">
        <v>1163502204</v>
      </c>
      <c r="H21" s="21">
        <v>130174164</v>
      </c>
      <c r="I21" s="21">
        <v>176901677</v>
      </c>
      <c r="J21" s="21">
        <v>1470578045</v>
      </c>
      <c r="K21" s="21">
        <v>152422655</v>
      </c>
      <c r="L21" s="21">
        <v>176245331</v>
      </c>
      <c r="M21" s="21">
        <v>166458430</v>
      </c>
      <c r="N21" s="21">
        <v>495126416</v>
      </c>
      <c r="O21" s="21">
        <v>193221485</v>
      </c>
      <c r="P21" s="21">
        <v>130122617</v>
      </c>
      <c r="Q21" s="21">
        <v>165957351</v>
      </c>
      <c r="R21" s="21">
        <v>489301453</v>
      </c>
      <c r="S21" s="21"/>
      <c r="T21" s="21"/>
      <c r="U21" s="21"/>
      <c r="V21" s="21"/>
      <c r="W21" s="21">
        <v>2455005914</v>
      </c>
      <c r="X21" s="21">
        <v>3400579956</v>
      </c>
      <c r="Y21" s="21">
        <v>-945574042</v>
      </c>
      <c r="Z21" s="6">
        <v>-27.81</v>
      </c>
      <c r="AA21" s="28">
        <v>5378097103</v>
      </c>
    </row>
    <row r="22" spans="1:27" ht="13.5">
      <c r="A22" s="5" t="s">
        <v>48</v>
      </c>
      <c r="B22" s="3"/>
      <c r="C22" s="22">
        <v>536878397</v>
      </c>
      <c r="D22" s="22"/>
      <c r="E22" s="23">
        <v>3758012630</v>
      </c>
      <c r="F22" s="24">
        <v>3909643081</v>
      </c>
      <c r="G22" s="24">
        <v>888879758</v>
      </c>
      <c r="H22" s="24">
        <v>80759421</v>
      </c>
      <c r="I22" s="24">
        <v>-57306358</v>
      </c>
      <c r="J22" s="24">
        <v>912332821</v>
      </c>
      <c r="K22" s="24">
        <v>76040290</v>
      </c>
      <c r="L22" s="24">
        <v>40209144</v>
      </c>
      <c r="M22" s="24">
        <v>159183117</v>
      </c>
      <c r="N22" s="24">
        <v>275432551</v>
      </c>
      <c r="O22" s="24">
        <v>180264505</v>
      </c>
      <c r="P22" s="24">
        <v>54605068</v>
      </c>
      <c r="Q22" s="24">
        <v>33544246</v>
      </c>
      <c r="R22" s="24">
        <v>268413819</v>
      </c>
      <c r="S22" s="24"/>
      <c r="T22" s="24"/>
      <c r="U22" s="24"/>
      <c r="V22" s="24"/>
      <c r="W22" s="24">
        <v>1456179191</v>
      </c>
      <c r="X22" s="24">
        <v>2292956895</v>
      </c>
      <c r="Y22" s="24">
        <v>-836777704</v>
      </c>
      <c r="Z22" s="7">
        <v>-36.49</v>
      </c>
      <c r="AA22" s="29">
        <v>3909643081</v>
      </c>
    </row>
    <row r="23" spans="1:27" ht="13.5">
      <c r="A23" s="5" t="s">
        <v>49</v>
      </c>
      <c r="B23" s="3"/>
      <c r="C23" s="19">
        <v>309692852</v>
      </c>
      <c r="D23" s="19"/>
      <c r="E23" s="20">
        <v>981477775</v>
      </c>
      <c r="F23" s="21">
        <v>869450165</v>
      </c>
      <c r="G23" s="21">
        <v>340544517</v>
      </c>
      <c r="H23" s="21">
        <v>16092059</v>
      </c>
      <c r="I23" s="21">
        <v>-9678993</v>
      </c>
      <c r="J23" s="21">
        <v>346957583</v>
      </c>
      <c r="K23" s="21">
        <v>14325319</v>
      </c>
      <c r="L23" s="21">
        <v>12249545</v>
      </c>
      <c r="M23" s="21">
        <v>35648257</v>
      </c>
      <c r="N23" s="21">
        <v>62223121</v>
      </c>
      <c r="O23" s="21">
        <v>19744969</v>
      </c>
      <c r="P23" s="21">
        <v>28697428</v>
      </c>
      <c r="Q23" s="21">
        <v>49754074</v>
      </c>
      <c r="R23" s="21">
        <v>98196471</v>
      </c>
      <c r="S23" s="21"/>
      <c r="T23" s="21"/>
      <c r="U23" s="21"/>
      <c r="V23" s="21"/>
      <c r="W23" s="21">
        <v>507377175</v>
      </c>
      <c r="X23" s="21">
        <v>547082898</v>
      </c>
      <c r="Y23" s="21">
        <v>-39705723</v>
      </c>
      <c r="Z23" s="6">
        <v>-7.26</v>
      </c>
      <c r="AA23" s="28">
        <v>869450165</v>
      </c>
    </row>
    <row r="24" spans="1:27" ht="13.5">
      <c r="A24" s="2" t="s">
        <v>50</v>
      </c>
      <c r="B24" s="8"/>
      <c r="C24" s="16">
        <v>57208686</v>
      </c>
      <c r="D24" s="16"/>
      <c r="E24" s="17">
        <v>174246954</v>
      </c>
      <c r="F24" s="18">
        <v>333778068</v>
      </c>
      <c r="G24" s="18">
        <v>9538563</v>
      </c>
      <c r="H24" s="18">
        <v>19803137</v>
      </c>
      <c r="I24" s="18">
        <v>-20121119</v>
      </c>
      <c r="J24" s="18">
        <v>9220581</v>
      </c>
      <c r="K24" s="18">
        <v>14951214</v>
      </c>
      <c r="L24" s="18">
        <v>10375321</v>
      </c>
      <c r="M24" s="18">
        <v>13728332</v>
      </c>
      <c r="N24" s="18">
        <v>39054867</v>
      </c>
      <c r="O24" s="18">
        <v>9615691</v>
      </c>
      <c r="P24" s="18">
        <v>7905508</v>
      </c>
      <c r="Q24" s="18">
        <v>9207865</v>
      </c>
      <c r="R24" s="18">
        <v>26729064</v>
      </c>
      <c r="S24" s="18"/>
      <c r="T24" s="18"/>
      <c r="U24" s="18"/>
      <c r="V24" s="18"/>
      <c r="W24" s="18">
        <v>75004512</v>
      </c>
      <c r="X24" s="18">
        <v>220132065</v>
      </c>
      <c r="Y24" s="18">
        <v>-145127553</v>
      </c>
      <c r="Z24" s="4">
        <v>-65.93</v>
      </c>
      <c r="AA24" s="30">
        <v>333778068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12237459497</v>
      </c>
      <c r="D25" s="50">
        <f>+D5+D9+D15+D19+D24</f>
        <v>0</v>
      </c>
      <c r="E25" s="51">
        <f t="shared" si="4"/>
        <v>40539919009</v>
      </c>
      <c r="F25" s="52">
        <f t="shared" si="4"/>
        <v>39374769351</v>
      </c>
      <c r="G25" s="52">
        <f t="shared" si="4"/>
        <v>4204372140</v>
      </c>
      <c r="H25" s="52">
        <f t="shared" si="4"/>
        <v>849458296</v>
      </c>
      <c r="I25" s="52">
        <f t="shared" si="4"/>
        <v>738358771</v>
      </c>
      <c r="J25" s="52">
        <f t="shared" si="4"/>
        <v>5792189207</v>
      </c>
      <c r="K25" s="52">
        <f t="shared" si="4"/>
        <v>1513431592</v>
      </c>
      <c r="L25" s="52">
        <f t="shared" si="4"/>
        <v>402805502</v>
      </c>
      <c r="M25" s="52">
        <f t="shared" si="4"/>
        <v>1315377667</v>
      </c>
      <c r="N25" s="52">
        <f t="shared" si="4"/>
        <v>3231614761</v>
      </c>
      <c r="O25" s="52">
        <f t="shared" si="4"/>
        <v>828419678</v>
      </c>
      <c r="P25" s="52">
        <f t="shared" si="4"/>
        <v>1243861477</v>
      </c>
      <c r="Q25" s="52">
        <f t="shared" si="4"/>
        <v>1348543300</v>
      </c>
      <c r="R25" s="52">
        <f t="shared" si="4"/>
        <v>3420824455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12444628423</v>
      </c>
      <c r="X25" s="52">
        <f t="shared" si="4"/>
        <v>25170135995</v>
      </c>
      <c r="Y25" s="52">
        <f t="shared" si="4"/>
        <v>-12725507572</v>
      </c>
      <c r="Z25" s="53">
        <f>+IF(X25&lt;&gt;0,+(Y25/X25)*100,0)</f>
        <v>-50.55796112713852</v>
      </c>
      <c r="AA25" s="54">
        <f>+AA5+AA9+AA15+AA19+AA24</f>
        <v>39374769351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3555573050</v>
      </c>
      <c r="D28" s="19"/>
      <c r="E28" s="20">
        <v>14959531708</v>
      </c>
      <c r="F28" s="21">
        <v>15175537777</v>
      </c>
      <c r="G28" s="21">
        <v>921345455</v>
      </c>
      <c r="H28" s="21">
        <v>394393114</v>
      </c>
      <c r="I28" s="21">
        <v>252916940</v>
      </c>
      <c r="J28" s="21">
        <v>1568655509</v>
      </c>
      <c r="K28" s="21">
        <v>565563239</v>
      </c>
      <c r="L28" s="21">
        <v>193309958</v>
      </c>
      <c r="M28" s="21">
        <v>715178933</v>
      </c>
      <c r="N28" s="21">
        <v>1474052130</v>
      </c>
      <c r="O28" s="21">
        <v>579206157</v>
      </c>
      <c r="P28" s="21">
        <v>324643258</v>
      </c>
      <c r="Q28" s="21">
        <v>414955024</v>
      </c>
      <c r="R28" s="21">
        <v>1318804439</v>
      </c>
      <c r="S28" s="21"/>
      <c r="T28" s="21"/>
      <c r="U28" s="21"/>
      <c r="V28" s="21"/>
      <c r="W28" s="21">
        <v>4361512078</v>
      </c>
      <c r="X28" s="21">
        <v>9873380144</v>
      </c>
      <c r="Y28" s="21">
        <v>-5511868066</v>
      </c>
      <c r="Z28" s="6">
        <v>-55.83</v>
      </c>
      <c r="AA28" s="19">
        <v>15175537777</v>
      </c>
    </row>
    <row r="29" spans="1:27" ht="13.5">
      <c r="A29" s="56" t="s">
        <v>55</v>
      </c>
      <c r="B29" s="3"/>
      <c r="C29" s="19">
        <v>21349975</v>
      </c>
      <c r="D29" s="19"/>
      <c r="E29" s="20">
        <v>660352835</v>
      </c>
      <c r="F29" s="21">
        <v>745878070</v>
      </c>
      <c r="G29" s="21">
        <v>4257675</v>
      </c>
      <c r="H29" s="21">
        <v>1473487</v>
      </c>
      <c r="I29" s="21">
        <v>-402798</v>
      </c>
      <c r="J29" s="21">
        <v>5328364</v>
      </c>
      <c r="K29" s="21">
        <v>6731660</v>
      </c>
      <c r="L29" s="21">
        <v>23541</v>
      </c>
      <c r="M29" s="21">
        <v>980027</v>
      </c>
      <c r="N29" s="21">
        <v>7735228</v>
      </c>
      <c r="O29" s="21">
        <v>3484506</v>
      </c>
      <c r="P29" s="21">
        <v>6680348</v>
      </c>
      <c r="Q29" s="21">
        <v>4427149</v>
      </c>
      <c r="R29" s="21">
        <v>14592003</v>
      </c>
      <c r="S29" s="21"/>
      <c r="T29" s="21"/>
      <c r="U29" s="21"/>
      <c r="V29" s="21"/>
      <c r="W29" s="21">
        <v>27655595</v>
      </c>
      <c r="X29" s="21">
        <v>475971674</v>
      </c>
      <c r="Y29" s="21">
        <v>-448316079</v>
      </c>
      <c r="Z29" s="6">
        <v>-94.19</v>
      </c>
      <c r="AA29" s="28">
        <v>745878070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164996253</v>
      </c>
      <c r="D31" s="19"/>
      <c r="E31" s="20">
        <v>246704664</v>
      </c>
      <c r="F31" s="21">
        <v>439861099</v>
      </c>
      <c r="G31" s="21">
        <v>3510294</v>
      </c>
      <c r="H31" s="21">
        <v>35471003</v>
      </c>
      <c r="I31" s="21">
        <v>56101150</v>
      </c>
      <c r="J31" s="21">
        <v>95082447</v>
      </c>
      <c r="K31" s="21">
        <v>18671146</v>
      </c>
      <c r="L31" s="21">
        <v>423574</v>
      </c>
      <c r="M31" s="21">
        <v>38508301</v>
      </c>
      <c r="N31" s="21">
        <v>57603021</v>
      </c>
      <c r="O31" s="21">
        <v>48921247</v>
      </c>
      <c r="P31" s="21">
        <v>47793231</v>
      </c>
      <c r="Q31" s="21">
        <v>68549725</v>
      </c>
      <c r="R31" s="21">
        <v>165264203</v>
      </c>
      <c r="S31" s="21"/>
      <c r="T31" s="21"/>
      <c r="U31" s="21"/>
      <c r="V31" s="21"/>
      <c r="W31" s="21">
        <v>317949671</v>
      </c>
      <c r="X31" s="21">
        <v>236995903</v>
      </c>
      <c r="Y31" s="21">
        <v>80953768</v>
      </c>
      <c r="Z31" s="6">
        <v>34.16</v>
      </c>
      <c r="AA31" s="28">
        <v>439861099</v>
      </c>
    </row>
    <row r="32" spans="1:27" ht="13.5">
      <c r="A32" s="58" t="s">
        <v>58</v>
      </c>
      <c r="B32" s="3"/>
      <c r="C32" s="25">
        <f aca="true" t="shared" si="5" ref="C32:Y32">SUM(C28:C31)</f>
        <v>3741919278</v>
      </c>
      <c r="D32" s="25">
        <f>SUM(D28:D31)</f>
        <v>0</v>
      </c>
      <c r="E32" s="26">
        <f t="shared" si="5"/>
        <v>15866589207</v>
      </c>
      <c r="F32" s="27">
        <f t="shared" si="5"/>
        <v>16361276946</v>
      </c>
      <c r="G32" s="27">
        <f t="shared" si="5"/>
        <v>929113424</v>
      </c>
      <c r="H32" s="27">
        <f t="shared" si="5"/>
        <v>431337604</v>
      </c>
      <c r="I32" s="27">
        <f t="shared" si="5"/>
        <v>308615292</v>
      </c>
      <c r="J32" s="27">
        <f t="shared" si="5"/>
        <v>1669066320</v>
      </c>
      <c r="K32" s="27">
        <f t="shared" si="5"/>
        <v>590966045</v>
      </c>
      <c r="L32" s="27">
        <f t="shared" si="5"/>
        <v>193757073</v>
      </c>
      <c r="M32" s="27">
        <f t="shared" si="5"/>
        <v>754667261</v>
      </c>
      <c r="N32" s="27">
        <f t="shared" si="5"/>
        <v>1539390379</v>
      </c>
      <c r="O32" s="27">
        <f t="shared" si="5"/>
        <v>631611910</v>
      </c>
      <c r="P32" s="27">
        <f t="shared" si="5"/>
        <v>379116837</v>
      </c>
      <c r="Q32" s="27">
        <f t="shared" si="5"/>
        <v>487931898</v>
      </c>
      <c r="R32" s="27">
        <f t="shared" si="5"/>
        <v>1498660645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4707117344</v>
      </c>
      <c r="X32" s="27">
        <f t="shared" si="5"/>
        <v>10586347721</v>
      </c>
      <c r="Y32" s="27">
        <f t="shared" si="5"/>
        <v>-5879230377</v>
      </c>
      <c r="Z32" s="13">
        <f>+IF(X32&lt;&gt;0,+(Y32/X32)*100,0)</f>
        <v>-55.53596511228748</v>
      </c>
      <c r="AA32" s="31">
        <f>SUM(AA28:AA31)</f>
        <v>16361276946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4881189478</v>
      </c>
      <c r="D34" s="19"/>
      <c r="E34" s="20">
        <v>15479438738</v>
      </c>
      <c r="F34" s="21">
        <v>14427316765</v>
      </c>
      <c r="G34" s="21">
        <v>126568478</v>
      </c>
      <c r="H34" s="21">
        <v>205690285</v>
      </c>
      <c r="I34" s="21">
        <v>411996405</v>
      </c>
      <c r="J34" s="21">
        <v>744255168</v>
      </c>
      <c r="K34" s="21">
        <v>480537710</v>
      </c>
      <c r="L34" s="21">
        <v>268110379</v>
      </c>
      <c r="M34" s="21">
        <v>519261778</v>
      </c>
      <c r="N34" s="21">
        <v>1267909867</v>
      </c>
      <c r="O34" s="21">
        <v>168783985</v>
      </c>
      <c r="P34" s="21">
        <v>713626023</v>
      </c>
      <c r="Q34" s="21">
        <v>519434769</v>
      </c>
      <c r="R34" s="21">
        <v>1401844777</v>
      </c>
      <c r="S34" s="21"/>
      <c r="T34" s="21"/>
      <c r="U34" s="21"/>
      <c r="V34" s="21"/>
      <c r="W34" s="21">
        <v>3414009812</v>
      </c>
      <c r="X34" s="21">
        <v>8567788798</v>
      </c>
      <c r="Y34" s="21">
        <v>-5153778986</v>
      </c>
      <c r="Z34" s="6">
        <v>-60.15</v>
      </c>
      <c r="AA34" s="28">
        <v>14427316765</v>
      </c>
    </row>
    <row r="35" spans="1:27" ht="13.5">
      <c r="A35" s="59" t="s">
        <v>61</v>
      </c>
      <c r="B35" s="3"/>
      <c r="C35" s="19">
        <v>1280329253</v>
      </c>
      <c r="D35" s="19"/>
      <c r="E35" s="20">
        <v>4819862345</v>
      </c>
      <c r="F35" s="21">
        <v>4379530200</v>
      </c>
      <c r="G35" s="21">
        <v>1738574547</v>
      </c>
      <c r="H35" s="21">
        <v>196203745</v>
      </c>
      <c r="I35" s="21">
        <v>13259101</v>
      </c>
      <c r="J35" s="21">
        <v>1948037393</v>
      </c>
      <c r="K35" s="21">
        <v>512400341</v>
      </c>
      <c r="L35" s="21">
        <v>106795787</v>
      </c>
      <c r="M35" s="21">
        <v>259078281</v>
      </c>
      <c r="N35" s="21">
        <v>878274409</v>
      </c>
      <c r="O35" s="21">
        <v>134475105</v>
      </c>
      <c r="P35" s="21">
        <v>148580518</v>
      </c>
      <c r="Q35" s="21">
        <v>176478985</v>
      </c>
      <c r="R35" s="21">
        <v>459534608</v>
      </c>
      <c r="S35" s="21"/>
      <c r="T35" s="21"/>
      <c r="U35" s="21"/>
      <c r="V35" s="21"/>
      <c r="W35" s="21">
        <v>3285846410</v>
      </c>
      <c r="X35" s="21">
        <v>2876430159</v>
      </c>
      <c r="Y35" s="21">
        <v>409416251</v>
      </c>
      <c r="Z35" s="6">
        <v>14.23</v>
      </c>
      <c r="AA35" s="28">
        <v>4379530200</v>
      </c>
    </row>
    <row r="36" spans="1:27" ht="13.5">
      <c r="A36" s="60" t="s">
        <v>62</v>
      </c>
      <c r="B36" s="10"/>
      <c r="C36" s="61">
        <f aca="true" t="shared" si="6" ref="C36:Y36">SUM(C32:C35)</f>
        <v>9903438009</v>
      </c>
      <c r="D36" s="61">
        <f>SUM(D32:D35)</f>
        <v>0</v>
      </c>
      <c r="E36" s="62">
        <f t="shared" si="6"/>
        <v>36165890290</v>
      </c>
      <c r="F36" s="63">
        <f t="shared" si="6"/>
        <v>35168123911</v>
      </c>
      <c r="G36" s="63">
        <f t="shared" si="6"/>
        <v>2794256449</v>
      </c>
      <c r="H36" s="63">
        <f t="shared" si="6"/>
        <v>833231634</v>
      </c>
      <c r="I36" s="63">
        <f t="shared" si="6"/>
        <v>733870798</v>
      </c>
      <c r="J36" s="63">
        <f t="shared" si="6"/>
        <v>4361358881</v>
      </c>
      <c r="K36" s="63">
        <f t="shared" si="6"/>
        <v>1583904096</v>
      </c>
      <c r="L36" s="63">
        <f t="shared" si="6"/>
        <v>568663239</v>
      </c>
      <c r="M36" s="63">
        <f t="shared" si="6"/>
        <v>1533007320</v>
      </c>
      <c r="N36" s="63">
        <f t="shared" si="6"/>
        <v>3685574655</v>
      </c>
      <c r="O36" s="63">
        <f t="shared" si="6"/>
        <v>934871000</v>
      </c>
      <c r="P36" s="63">
        <f t="shared" si="6"/>
        <v>1241323378</v>
      </c>
      <c r="Q36" s="63">
        <f t="shared" si="6"/>
        <v>1183845652</v>
      </c>
      <c r="R36" s="63">
        <f t="shared" si="6"/>
        <v>3360040030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11406973566</v>
      </c>
      <c r="X36" s="63">
        <f t="shared" si="6"/>
        <v>22030566678</v>
      </c>
      <c r="Y36" s="63">
        <f t="shared" si="6"/>
        <v>-10623593112</v>
      </c>
      <c r="Z36" s="64">
        <f>+IF(X36&lt;&gt;0,+(Y36/X36)*100,0)</f>
        <v>-48.22206013705881</v>
      </c>
      <c r="AA36" s="65">
        <f>SUM(AA32:AA35)</f>
        <v>35168123911</v>
      </c>
    </row>
    <row r="37" spans="1:27" ht="13.5">
      <c r="A37" s="14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 password="F954" sheet="1"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79817739</v>
      </c>
      <c r="D5" s="16">
        <f>SUM(D6:D8)</f>
        <v>0</v>
      </c>
      <c r="E5" s="17">
        <f t="shared" si="0"/>
        <v>225114487</v>
      </c>
      <c r="F5" s="18">
        <f t="shared" si="0"/>
        <v>228338382</v>
      </c>
      <c r="G5" s="18">
        <f t="shared" si="0"/>
        <v>0</v>
      </c>
      <c r="H5" s="18">
        <f t="shared" si="0"/>
        <v>4857300</v>
      </c>
      <c r="I5" s="18">
        <f t="shared" si="0"/>
        <v>6251511</v>
      </c>
      <c r="J5" s="18">
        <f t="shared" si="0"/>
        <v>11108811</v>
      </c>
      <c r="K5" s="18">
        <f t="shared" si="0"/>
        <v>5290213</v>
      </c>
      <c r="L5" s="18">
        <f t="shared" si="0"/>
        <v>24502969</v>
      </c>
      <c r="M5" s="18">
        <f t="shared" si="0"/>
        <v>24037882</v>
      </c>
      <c r="N5" s="18">
        <f t="shared" si="0"/>
        <v>53831064</v>
      </c>
      <c r="O5" s="18">
        <f t="shared" si="0"/>
        <v>-1257173</v>
      </c>
      <c r="P5" s="18">
        <f t="shared" si="0"/>
        <v>10113811</v>
      </c>
      <c r="Q5" s="18">
        <f t="shared" si="0"/>
        <v>27411375</v>
      </c>
      <c r="R5" s="18">
        <f t="shared" si="0"/>
        <v>36268013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101207888</v>
      </c>
      <c r="X5" s="18">
        <f t="shared" si="0"/>
        <v>171253683</v>
      </c>
      <c r="Y5" s="18">
        <f t="shared" si="0"/>
        <v>-70045795</v>
      </c>
      <c r="Z5" s="4">
        <f>+IF(X5&lt;&gt;0,+(Y5/X5)*100,0)</f>
        <v>-40.90177435775206</v>
      </c>
      <c r="AA5" s="16">
        <f>SUM(AA6:AA8)</f>
        <v>228338382</v>
      </c>
    </row>
    <row r="6" spans="1:27" ht="13.5">
      <c r="A6" s="5" t="s">
        <v>32</v>
      </c>
      <c r="B6" s="3"/>
      <c r="C6" s="19">
        <v>5324784</v>
      </c>
      <c r="D6" s="19"/>
      <c r="E6" s="20">
        <v>47424045</v>
      </c>
      <c r="F6" s="21">
        <v>45504045</v>
      </c>
      <c r="G6" s="21"/>
      <c r="H6" s="21">
        <v>4681463</v>
      </c>
      <c r="I6" s="21">
        <v>2669017</v>
      </c>
      <c r="J6" s="21">
        <v>7350480</v>
      </c>
      <c r="K6" s="21">
        <v>4030723</v>
      </c>
      <c r="L6" s="21">
        <v>5914407</v>
      </c>
      <c r="M6" s="21">
        <v>16513683</v>
      </c>
      <c r="N6" s="21">
        <v>26458813</v>
      </c>
      <c r="O6" s="21">
        <v>-1787761</v>
      </c>
      <c r="P6" s="21">
        <v>-2109008</v>
      </c>
      <c r="Q6" s="21">
        <v>535442</v>
      </c>
      <c r="R6" s="21">
        <v>-3361327</v>
      </c>
      <c r="S6" s="21"/>
      <c r="T6" s="21"/>
      <c r="U6" s="21"/>
      <c r="V6" s="21"/>
      <c r="W6" s="21">
        <v>30447966</v>
      </c>
      <c r="X6" s="21">
        <v>34128009</v>
      </c>
      <c r="Y6" s="21">
        <v>-3680043</v>
      </c>
      <c r="Z6" s="6">
        <v>-10.78</v>
      </c>
      <c r="AA6" s="28">
        <v>45504045</v>
      </c>
    </row>
    <row r="7" spans="1:27" ht="13.5">
      <c r="A7" s="5" t="s">
        <v>33</v>
      </c>
      <c r="B7" s="3"/>
      <c r="C7" s="22">
        <v>74492955</v>
      </c>
      <c r="D7" s="22"/>
      <c r="E7" s="23">
        <v>177690442</v>
      </c>
      <c r="F7" s="24">
        <v>182834337</v>
      </c>
      <c r="G7" s="24"/>
      <c r="H7" s="24">
        <v>175837</v>
      </c>
      <c r="I7" s="24">
        <v>3582494</v>
      </c>
      <c r="J7" s="24">
        <v>3758331</v>
      </c>
      <c r="K7" s="24">
        <v>1259490</v>
      </c>
      <c r="L7" s="24">
        <v>18588562</v>
      </c>
      <c r="M7" s="24">
        <v>7524199</v>
      </c>
      <c r="N7" s="24">
        <v>27372251</v>
      </c>
      <c r="O7" s="24">
        <v>530588</v>
      </c>
      <c r="P7" s="24">
        <v>12222819</v>
      </c>
      <c r="Q7" s="24">
        <v>26875933</v>
      </c>
      <c r="R7" s="24">
        <v>39629340</v>
      </c>
      <c r="S7" s="24"/>
      <c r="T7" s="24"/>
      <c r="U7" s="24"/>
      <c r="V7" s="24"/>
      <c r="W7" s="24">
        <v>70759922</v>
      </c>
      <c r="X7" s="24">
        <v>137125674</v>
      </c>
      <c r="Y7" s="24">
        <v>-66365752</v>
      </c>
      <c r="Z7" s="7">
        <v>-48.4</v>
      </c>
      <c r="AA7" s="29">
        <v>182834337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16577129</v>
      </c>
      <c r="D9" s="16">
        <f>SUM(D10:D14)</f>
        <v>0</v>
      </c>
      <c r="E9" s="17">
        <f t="shared" si="1"/>
        <v>324264353</v>
      </c>
      <c r="F9" s="18">
        <f t="shared" si="1"/>
        <v>556456356</v>
      </c>
      <c r="G9" s="18">
        <f t="shared" si="1"/>
        <v>0</v>
      </c>
      <c r="H9" s="18">
        <f t="shared" si="1"/>
        <v>5004040</v>
      </c>
      <c r="I9" s="18">
        <f t="shared" si="1"/>
        <v>16144045</v>
      </c>
      <c r="J9" s="18">
        <f t="shared" si="1"/>
        <v>21148085</v>
      </c>
      <c r="K9" s="18">
        <f t="shared" si="1"/>
        <v>19791845</v>
      </c>
      <c r="L9" s="18">
        <f t="shared" si="1"/>
        <v>17994504</v>
      </c>
      <c r="M9" s="18">
        <f t="shared" si="1"/>
        <v>37674338</v>
      </c>
      <c r="N9" s="18">
        <f t="shared" si="1"/>
        <v>75460687</v>
      </c>
      <c r="O9" s="18">
        <f t="shared" si="1"/>
        <v>2766888</v>
      </c>
      <c r="P9" s="18">
        <f t="shared" si="1"/>
        <v>20796410</v>
      </c>
      <c r="Q9" s="18">
        <f t="shared" si="1"/>
        <v>30350819</v>
      </c>
      <c r="R9" s="18">
        <f t="shared" si="1"/>
        <v>53914117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150522889</v>
      </c>
      <c r="X9" s="18">
        <f t="shared" si="1"/>
        <v>417341808</v>
      </c>
      <c r="Y9" s="18">
        <f t="shared" si="1"/>
        <v>-266818919</v>
      </c>
      <c r="Z9" s="4">
        <f>+IF(X9&lt;&gt;0,+(Y9/X9)*100,0)</f>
        <v>-63.93294749899584</v>
      </c>
      <c r="AA9" s="30">
        <f>SUM(AA10:AA14)</f>
        <v>556456356</v>
      </c>
    </row>
    <row r="10" spans="1:27" ht="13.5">
      <c r="A10" s="5" t="s">
        <v>36</v>
      </c>
      <c r="B10" s="3"/>
      <c r="C10" s="19">
        <v>898409</v>
      </c>
      <c r="D10" s="19"/>
      <c r="E10" s="20">
        <v>12122762</v>
      </c>
      <c r="F10" s="21">
        <v>22332371</v>
      </c>
      <c r="G10" s="21"/>
      <c r="H10" s="21">
        <v>29970</v>
      </c>
      <c r="I10" s="21">
        <v>409286</v>
      </c>
      <c r="J10" s="21">
        <v>439256</v>
      </c>
      <c r="K10" s="21">
        <v>3332307</v>
      </c>
      <c r="L10" s="21">
        <v>425107</v>
      </c>
      <c r="M10" s="21">
        <v>481129</v>
      </c>
      <c r="N10" s="21">
        <v>4238543</v>
      </c>
      <c r="O10" s="21">
        <v>644362</v>
      </c>
      <c r="P10" s="21">
        <v>1208067</v>
      </c>
      <c r="Q10" s="21">
        <v>1134706</v>
      </c>
      <c r="R10" s="21">
        <v>2987135</v>
      </c>
      <c r="S10" s="21"/>
      <c r="T10" s="21"/>
      <c r="U10" s="21"/>
      <c r="V10" s="21"/>
      <c r="W10" s="21">
        <v>7664934</v>
      </c>
      <c r="X10" s="21">
        <v>16749234</v>
      </c>
      <c r="Y10" s="21">
        <v>-9084300</v>
      </c>
      <c r="Z10" s="6">
        <v>-54.24</v>
      </c>
      <c r="AA10" s="28">
        <v>22332371</v>
      </c>
    </row>
    <row r="11" spans="1:27" ht="13.5">
      <c r="A11" s="5" t="s">
        <v>37</v>
      </c>
      <c r="B11" s="3"/>
      <c r="C11" s="19">
        <v>1348033</v>
      </c>
      <c r="D11" s="19"/>
      <c r="E11" s="20">
        <v>34910000</v>
      </c>
      <c r="F11" s="21">
        <v>58485584</v>
      </c>
      <c r="G11" s="21"/>
      <c r="H11" s="21">
        <v>4032070</v>
      </c>
      <c r="I11" s="21">
        <v>5569357</v>
      </c>
      <c r="J11" s="21">
        <v>9601427</v>
      </c>
      <c r="K11" s="21">
        <v>4657258</v>
      </c>
      <c r="L11" s="21">
        <v>2977258</v>
      </c>
      <c r="M11" s="21">
        <v>2686925</v>
      </c>
      <c r="N11" s="21">
        <v>10321441</v>
      </c>
      <c r="O11" s="21">
        <v>977316</v>
      </c>
      <c r="P11" s="21">
        <v>1259484</v>
      </c>
      <c r="Q11" s="21">
        <v>1292868</v>
      </c>
      <c r="R11" s="21">
        <v>3529668</v>
      </c>
      <c r="S11" s="21"/>
      <c r="T11" s="21"/>
      <c r="U11" s="21"/>
      <c r="V11" s="21"/>
      <c r="W11" s="21">
        <v>23452536</v>
      </c>
      <c r="X11" s="21">
        <v>43864074</v>
      </c>
      <c r="Y11" s="21">
        <v>-20411538</v>
      </c>
      <c r="Z11" s="6">
        <v>-46.53</v>
      </c>
      <c r="AA11" s="28">
        <v>58485584</v>
      </c>
    </row>
    <row r="12" spans="1:27" ht="13.5">
      <c r="A12" s="5" t="s">
        <v>38</v>
      </c>
      <c r="B12" s="3"/>
      <c r="C12" s="19">
        <v>13674237</v>
      </c>
      <c r="D12" s="19"/>
      <c r="E12" s="20">
        <v>23250000</v>
      </c>
      <c r="F12" s="21">
        <v>22656810</v>
      </c>
      <c r="G12" s="21"/>
      <c r="H12" s="21"/>
      <c r="I12" s="21">
        <v>30280</v>
      </c>
      <c r="J12" s="21">
        <v>30280</v>
      </c>
      <c r="K12" s="21">
        <v>336270</v>
      </c>
      <c r="L12" s="21">
        <v>849491</v>
      </c>
      <c r="M12" s="21">
        <v>1228266</v>
      </c>
      <c r="N12" s="21">
        <v>2414027</v>
      </c>
      <c r="O12" s="21">
        <v>1824</v>
      </c>
      <c r="P12" s="21">
        <v>138383</v>
      </c>
      <c r="Q12" s="21">
        <v>1023980</v>
      </c>
      <c r="R12" s="21">
        <v>1164187</v>
      </c>
      <c r="S12" s="21"/>
      <c r="T12" s="21"/>
      <c r="U12" s="21"/>
      <c r="V12" s="21"/>
      <c r="W12" s="21">
        <v>3608494</v>
      </c>
      <c r="X12" s="21">
        <v>16992567</v>
      </c>
      <c r="Y12" s="21">
        <v>-13384073</v>
      </c>
      <c r="Z12" s="6">
        <v>-78.76</v>
      </c>
      <c r="AA12" s="28">
        <v>22656810</v>
      </c>
    </row>
    <row r="13" spans="1:27" ht="13.5">
      <c r="A13" s="5" t="s">
        <v>39</v>
      </c>
      <c r="B13" s="3"/>
      <c r="C13" s="19">
        <v>414721</v>
      </c>
      <c r="D13" s="19"/>
      <c r="E13" s="20">
        <v>252781591</v>
      </c>
      <c r="F13" s="21">
        <v>451781591</v>
      </c>
      <c r="G13" s="21"/>
      <c r="H13" s="21">
        <v>942000</v>
      </c>
      <c r="I13" s="21">
        <v>10135122</v>
      </c>
      <c r="J13" s="21">
        <v>11077122</v>
      </c>
      <c r="K13" s="21">
        <v>11466010</v>
      </c>
      <c r="L13" s="21">
        <v>13742648</v>
      </c>
      <c r="M13" s="21">
        <v>33278018</v>
      </c>
      <c r="N13" s="21">
        <v>58486676</v>
      </c>
      <c r="O13" s="21">
        <v>1143386</v>
      </c>
      <c r="P13" s="21">
        <v>18190476</v>
      </c>
      <c r="Q13" s="21">
        <v>26723601</v>
      </c>
      <c r="R13" s="21">
        <v>46057463</v>
      </c>
      <c r="S13" s="21"/>
      <c r="T13" s="21"/>
      <c r="U13" s="21"/>
      <c r="V13" s="21"/>
      <c r="W13" s="21">
        <v>115621261</v>
      </c>
      <c r="X13" s="21">
        <v>338835933</v>
      </c>
      <c r="Y13" s="21">
        <v>-223214672</v>
      </c>
      <c r="Z13" s="6">
        <v>-65.88</v>
      </c>
      <c r="AA13" s="28">
        <v>451781591</v>
      </c>
    </row>
    <row r="14" spans="1:27" ht="13.5">
      <c r="A14" s="5" t="s">
        <v>40</v>
      </c>
      <c r="B14" s="3"/>
      <c r="C14" s="22">
        <v>241729</v>
      </c>
      <c r="D14" s="22"/>
      <c r="E14" s="23">
        <v>1200000</v>
      </c>
      <c r="F14" s="24">
        <v>1200000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>
        <v>175664</v>
      </c>
      <c r="R14" s="24">
        <v>175664</v>
      </c>
      <c r="S14" s="24"/>
      <c r="T14" s="24"/>
      <c r="U14" s="24"/>
      <c r="V14" s="24"/>
      <c r="W14" s="24">
        <v>175664</v>
      </c>
      <c r="X14" s="24">
        <v>900000</v>
      </c>
      <c r="Y14" s="24">
        <v>-724336</v>
      </c>
      <c r="Z14" s="7">
        <v>-80.48</v>
      </c>
      <c r="AA14" s="29">
        <v>1200000</v>
      </c>
    </row>
    <row r="15" spans="1:27" ht="13.5">
      <c r="A15" s="2" t="s">
        <v>41</v>
      </c>
      <c r="B15" s="8"/>
      <c r="C15" s="16">
        <f aca="true" t="shared" si="2" ref="C15:Y15">SUM(C16:C18)</f>
        <v>15645947</v>
      </c>
      <c r="D15" s="16">
        <f>SUM(D16:D18)</f>
        <v>0</v>
      </c>
      <c r="E15" s="17">
        <f t="shared" si="2"/>
        <v>649295413</v>
      </c>
      <c r="F15" s="18">
        <f t="shared" si="2"/>
        <v>755856581</v>
      </c>
      <c r="G15" s="18">
        <f t="shared" si="2"/>
        <v>2816179</v>
      </c>
      <c r="H15" s="18">
        <f t="shared" si="2"/>
        <v>26284884</v>
      </c>
      <c r="I15" s="18">
        <f t="shared" si="2"/>
        <v>19992007</v>
      </c>
      <c r="J15" s="18">
        <f t="shared" si="2"/>
        <v>49093070</v>
      </c>
      <c r="K15" s="18">
        <f t="shared" si="2"/>
        <v>54495981</v>
      </c>
      <c r="L15" s="18">
        <f t="shared" si="2"/>
        <v>31375028</v>
      </c>
      <c r="M15" s="18">
        <f t="shared" si="2"/>
        <v>63157895</v>
      </c>
      <c r="N15" s="18">
        <f t="shared" si="2"/>
        <v>149028904</v>
      </c>
      <c r="O15" s="18">
        <f t="shared" si="2"/>
        <v>17408958</v>
      </c>
      <c r="P15" s="18">
        <f t="shared" si="2"/>
        <v>25985870</v>
      </c>
      <c r="Q15" s="18">
        <f t="shared" si="2"/>
        <v>32828946</v>
      </c>
      <c r="R15" s="18">
        <f t="shared" si="2"/>
        <v>76223774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274345748</v>
      </c>
      <c r="X15" s="18">
        <f t="shared" si="2"/>
        <v>566892216</v>
      </c>
      <c r="Y15" s="18">
        <f t="shared" si="2"/>
        <v>-292546468</v>
      </c>
      <c r="Z15" s="4">
        <f>+IF(X15&lt;&gt;0,+(Y15/X15)*100,0)</f>
        <v>-51.60530692487053</v>
      </c>
      <c r="AA15" s="30">
        <f>SUM(AA16:AA18)</f>
        <v>755856581</v>
      </c>
    </row>
    <row r="16" spans="1:27" ht="13.5">
      <c r="A16" s="5" t="s">
        <v>42</v>
      </c>
      <c r="B16" s="3"/>
      <c r="C16" s="19">
        <v>7259111</v>
      </c>
      <c r="D16" s="19"/>
      <c r="E16" s="20">
        <v>354451041</v>
      </c>
      <c r="F16" s="21">
        <v>334444881</v>
      </c>
      <c r="G16" s="21">
        <v>79734</v>
      </c>
      <c r="H16" s="21">
        <v>21715991</v>
      </c>
      <c r="I16" s="21">
        <v>8654026</v>
      </c>
      <c r="J16" s="21">
        <v>30449751</v>
      </c>
      <c r="K16" s="21">
        <v>35445479</v>
      </c>
      <c r="L16" s="21">
        <v>4365490</v>
      </c>
      <c r="M16" s="21">
        <v>31769047</v>
      </c>
      <c r="N16" s="21">
        <v>71580016</v>
      </c>
      <c r="O16" s="21">
        <v>1508248</v>
      </c>
      <c r="P16" s="21">
        <v>12220150</v>
      </c>
      <c r="Q16" s="21">
        <v>20087881</v>
      </c>
      <c r="R16" s="21">
        <v>33816279</v>
      </c>
      <c r="S16" s="21"/>
      <c r="T16" s="21"/>
      <c r="U16" s="21"/>
      <c r="V16" s="21"/>
      <c r="W16" s="21">
        <v>135846046</v>
      </c>
      <c r="X16" s="21">
        <v>250833564</v>
      </c>
      <c r="Y16" s="21">
        <v>-114987518</v>
      </c>
      <c r="Z16" s="6">
        <v>-45.84</v>
      </c>
      <c r="AA16" s="28">
        <v>334444881</v>
      </c>
    </row>
    <row r="17" spans="1:27" ht="13.5">
      <c r="A17" s="5" t="s">
        <v>43</v>
      </c>
      <c r="B17" s="3"/>
      <c r="C17" s="19">
        <v>7982837</v>
      </c>
      <c r="D17" s="19"/>
      <c r="E17" s="20">
        <v>294844372</v>
      </c>
      <c r="F17" s="21">
        <v>417969768</v>
      </c>
      <c r="G17" s="21">
        <v>2736445</v>
      </c>
      <c r="H17" s="21">
        <v>4568893</v>
      </c>
      <c r="I17" s="21">
        <v>10457386</v>
      </c>
      <c r="J17" s="21">
        <v>17762724</v>
      </c>
      <c r="K17" s="21">
        <v>19050736</v>
      </c>
      <c r="L17" s="21">
        <v>26422721</v>
      </c>
      <c r="M17" s="21">
        <v>31356949</v>
      </c>
      <c r="N17" s="21">
        <v>76830406</v>
      </c>
      <c r="O17" s="21">
        <v>15900710</v>
      </c>
      <c r="P17" s="21">
        <v>13586351</v>
      </c>
      <c r="Q17" s="21">
        <v>12741065</v>
      </c>
      <c r="R17" s="21">
        <v>42228126</v>
      </c>
      <c r="S17" s="21"/>
      <c r="T17" s="21"/>
      <c r="U17" s="21"/>
      <c r="V17" s="21"/>
      <c r="W17" s="21">
        <v>136821256</v>
      </c>
      <c r="X17" s="21">
        <v>313477218</v>
      </c>
      <c r="Y17" s="21">
        <v>-176655962</v>
      </c>
      <c r="Z17" s="6">
        <v>-56.35</v>
      </c>
      <c r="AA17" s="28">
        <v>417969768</v>
      </c>
    </row>
    <row r="18" spans="1:27" ht="13.5">
      <c r="A18" s="5" t="s">
        <v>44</v>
      </c>
      <c r="B18" s="3"/>
      <c r="C18" s="19">
        <v>403999</v>
      </c>
      <c r="D18" s="19"/>
      <c r="E18" s="20"/>
      <c r="F18" s="21">
        <v>3441932</v>
      </c>
      <c r="G18" s="21"/>
      <c r="H18" s="21"/>
      <c r="I18" s="21">
        <v>880595</v>
      </c>
      <c r="J18" s="21">
        <v>880595</v>
      </c>
      <c r="K18" s="21">
        <v>-234</v>
      </c>
      <c r="L18" s="21">
        <v>586817</v>
      </c>
      <c r="M18" s="21">
        <v>31899</v>
      </c>
      <c r="N18" s="21">
        <v>618482</v>
      </c>
      <c r="O18" s="21"/>
      <c r="P18" s="21">
        <v>179369</v>
      </c>
      <c r="Q18" s="21"/>
      <c r="R18" s="21">
        <v>179369</v>
      </c>
      <c r="S18" s="21"/>
      <c r="T18" s="21"/>
      <c r="U18" s="21"/>
      <c r="V18" s="21"/>
      <c r="W18" s="21">
        <v>1678446</v>
      </c>
      <c r="X18" s="21">
        <v>2581434</v>
      </c>
      <c r="Y18" s="21">
        <v>-902988</v>
      </c>
      <c r="Z18" s="6">
        <v>-34.98</v>
      </c>
      <c r="AA18" s="28">
        <v>3441932</v>
      </c>
    </row>
    <row r="19" spans="1:27" ht="13.5">
      <c r="A19" s="2" t="s">
        <v>45</v>
      </c>
      <c r="B19" s="8"/>
      <c r="C19" s="16">
        <f aca="true" t="shared" si="3" ref="C19:Y19">SUM(C20:C23)</f>
        <v>142651806</v>
      </c>
      <c r="D19" s="16">
        <f>SUM(D20:D23)</f>
        <v>0</v>
      </c>
      <c r="E19" s="17">
        <f t="shared" si="3"/>
        <v>505050814</v>
      </c>
      <c r="F19" s="18">
        <f t="shared" si="3"/>
        <v>579037021</v>
      </c>
      <c r="G19" s="18">
        <f t="shared" si="3"/>
        <v>12079</v>
      </c>
      <c r="H19" s="18">
        <f t="shared" si="3"/>
        <v>24911131</v>
      </c>
      <c r="I19" s="18">
        <f t="shared" si="3"/>
        <v>22911852</v>
      </c>
      <c r="J19" s="18">
        <f t="shared" si="3"/>
        <v>47835062</v>
      </c>
      <c r="K19" s="18">
        <f t="shared" si="3"/>
        <v>53206757</v>
      </c>
      <c r="L19" s="18">
        <f t="shared" si="3"/>
        <v>20787938</v>
      </c>
      <c r="M19" s="18">
        <f t="shared" si="3"/>
        <v>44251367</v>
      </c>
      <c r="N19" s="18">
        <f t="shared" si="3"/>
        <v>118246062</v>
      </c>
      <c r="O19" s="18">
        <f t="shared" si="3"/>
        <v>20532304</v>
      </c>
      <c r="P19" s="18">
        <f t="shared" si="3"/>
        <v>44478511</v>
      </c>
      <c r="Q19" s="18">
        <f t="shared" si="3"/>
        <v>38093381</v>
      </c>
      <c r="R19" s="18">
        <f t="shared" si="3"/>
        <v>103104196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269185320</v>
      </c>
      <c r="X19" s="18">
        <f t="shared" si="3"/>
        <v>434277513</v>
      </c>
      <c r="Y19" s="18">
        <f t="shared" si="3"/>
        <v>-165092193</v>
      </c>
      <c r="Z19" s="4">
        <f>+IF(X19&lt;&gt;0,+(Y19/X19)*100,0)</f>
        <v>-38.01536760665754</v>
      </c>
      <c r="AA19" s="30">
        <f>SUM(AA20:AA23)</f>
        <v>579037021</v>
      </c>
    </row>
    <row r="20" spans="1:27" ht="13.5">
      <c r="A20" s="5" t="s">
        <v>46</v>
      </c>
      <c r="B20" s="3"/>
      <c r="C20" s="19">
        <v>70935542</v>
      </c>
      <c r="D20" s="19"/>
      <c r="E20" s="20">
        <v>102500000</v>
      </c>
      <c r="F20" s="21">
        <v>110121501</v>
      </c>
      <c r="G20" s="21"/>
      <c r="H20" s="21">
        <v>14209352</v>
      </c>
      <c r="I20" s="21">
        <v>9431560</v>
      </c>
      <c r="J20" s="21">
        <v>23640912</v>
      </c>
      <c r="K20" s="21">
        <v>9060042</v>
      </c>
      <c r="L20" s="21">
        <v>8071232</v>
      </c>
      <c r="M20" s="21">
        <v>18801755</v>
      </c>
      <c r="N20" s="21">
        <v>35933029</v>
      </c>
      <c r="O20" s="21">
        <v>444699</v>
      </c>
      <c r="P20" s="21">
        <v>7190914</v>
      </c>
      <c r="Q20" s="21">
        <v>10200388</v>
      </c>
      <c r="R20" s="21">
        <v>17836001</v>
      </c>
      <c r="S20" s="21"/>
      <c r="T20" s="21"/>
      <c r="U20" s="21"/>
      <c r="V20" s="21"/>
      <c r="W20" s="21">
        <v>77409942</v>
      </c>
      <c r="X20" s="21">
        <v>82591083</v>
      </c>
      <c r="Y20" s="21">
        <v>-5181141</v>
      </c>
      <c r="Z20" s="6">
        <v>-6.27</v>
      </c>
      <c r="AA20" s="28">
        <v>110121501</v>
      </c>
    </row>
    <row r="21" spans="1:27" ht="13.5">
      <c r="A21" s="5" t="s">
        <v>47</v>
      </c>
      <c r="B21" s="3"/>
      <c r="C21" s="19"/>
      <c r="D21" s="19"/>
      <c r="E21" s="20">
        <v>83500000</v>
      </c>
      <c r="F21" s="21">
        <v>132444236</v>
      </c>
      <c r="G21" s="21"/>
      <c r="H21" s="21">
        <v>2407903</v>
      </c>
      <c r="I21" s="21">
        <v>10898584</v>
      </c>
      <c r="J21" s="21">
        <v>13306487</v>
      </c>
      <c r="K21" s="21">
        <v>8528114</v>
      </c>
      <c r="L21" s="21">
        <v>11098375</v>
      </c>
      <c r="M21" s="21">
        <v>9740689</v>
      </c>
      <c r="N21" s="21">
        <v>29367178</v>
      </c>
      <c r="O21" s="21">
        <v>4492562</v>
      </c>
      <c r="P21" s="21">
        <v>10055094</v>
      </c>
      <c r="Q21" s="21">
        <v>7597512</v>
      </c>
      <c r="R21" s="21">
        <v>22145168</v>
      </c>
      <c r="S21" s="21"/>
      <c r="T21" s="21"/>
      <c r="U21" s="21"/>
      <c r="V21" s="21"/>
      <c r="W21" s="21">
        <v>64818833</v>
      </c>
      <c r="X21" s="21">
        <v>99333045</v>
      </c>
      <c r="Y21" s="21">
        <v>-34514212</v>
      </c>
      <c r="Z21" s="6">
        <v>-34.75</v>
      </c>
      <c r="AA21" s="28">
        <v>132444236</v>
      </c>
    </row>
    <row r="22" spans="1:27" ht="13.5">
      <c r="A22" s="5" t="s">
        <v>48</v>
      </c>
      <c r="B22" s="3"/>
      <c r="C22" s="22">
        <v>71127265</v>
      </c>
      <c r="D22" s="22"/>
      <c r="E22" s="23">
        <v>207762118</v>
      </c>
      <c r="F22" s="24">
        <v>189429350</v>
      </c>
      <c r="G22" s="24">
        <v>12079</v>
      </c>
      <c r="H22" s="24">
        <v>282495</v>
      </c>
      <c r="I22" s="24">
        <v>1960295</v>
      </c>
      <c r="J22" s="24">
        <v>2254869</v>
      </c>
      <c r="K22" s="24">
        <v>29145563</v>
      </c>
      <c r="L22" s="24">
        <v>1397408</v>
      </c>
      <c r="M22" s="24">
        <v>5062656</v>
      </c>
      <c r="N22" s="24">
        <v>35605627</v>
      </c>
      <c r="O22" s="24">
        <v>14312344</v>
      </c>
      <c r="P22" s="24">
        <v>4173234</v>
      </c>
      <c r="Q22" s="24">
        <v>8089222</v>
      </c>
      <c r="R22" s="24">
        <v>26574800</v>
      </c>
      <c r="S22" s="24"/>
      <c r="T22" s="24"/>
      <c r="U22" s="24"/>
      <c r="V22" s="24"/>
      <c r="W22" s="24">
        <v>64435296</v>
      </c>
      <c r="X22" s="24">
        <v>142071975</v>
      </c>
      <c r="Y22" s="24">
        <v>-77636679</v>
      </c>
      <c r="Z22" s="7">
        <v>-54.65</v>
      </c>
      <c r="AA22" s="29">
        <v>189429350</v>
      </c>
    </row>
    <row r="23" spans="1:27" ht="13.5">
      <c r="A23" s="5" t="s">
        <v>49</v>
      </c>
      <c r="B23" s="3"/>
      <c r="C23" s="19">
        <v>588999</v>
      </c>
      <c r="D23" s="19"/>
      <c r="E23" s="20">
        <v>111288696</v>
      </c>
      <c r="F23" s="21">
        <v>147041934</v>
      </c>
      <c r="G23" s="21"/>
      <c r="H23" s="21">
        <v>8011381</v>
      </c>
      <c r="I23" s="21">
        <v>621413</v>
      </c>
      <c r="J23" s="21">
        <v>8632794</v>
      </c>
      <c r="K23" s="21">
        <v>6473038</v>
      </c>
      <c r="L23" s="21">
        <v>220923</v>
      </c>
      <c r="M23" s="21">
        <v>10646267</v>
      </c>
      <c r="N23" s="21">
        <v>17340228</v>
      </c>
      <c r="O23" s="21">
        <v>1282699</v>
      </c>
      <c r="P23" s="21">
        <v>23059269</v>
      </c>
      <c r="Q23" s="21">
        <v>12206259</v>
      </c>
      <c r="R23" s="21">
        <v>36548227</v>
      </c>
      <c r="S23" s="21"/>
      <c r="T23" s="21"/>
      <c r="U23" s="21"/>
      <c r="V23" s="21"/>
      <c r="W23" s="21">
        <v>62521249</v>
      </c>
      <c r="X23" s="21">
        <v>110281410</v>
      </c>
      <c r="Y23" s="21">
        <v>-47760161</v>
      </c>
      <c r="Z23" s="6">
        <v>-43.31</v>
      </c>
      <c r="AA23" s="28">
        <v>147041934</v>
      </c>
    </row>
    <row r="24" spans="1:27" ht="13.5">
      <c r="A24" s="2" t="s">
        <v>50</v>
      </c>
      <c r="B24" s="8"/>
      <c r="C24" s="16">
        <v>3703864</v>
      </c>
      <c r="D24" s="16"/>
      <c r="E24" s="17">
        <v>33687799</v>
      </c>
      <c r="F24" s="18">
        <v>113721908</v>
      </c>
      <c r="G24" s="18"/>
      <c r="H24" s="18">
        <v>2835001</v>
      </c>
      <c r="I24" s="18">
        <v>3330522</v>
      </c>
      <c r="J24" s="18">
        <v>6165523</v>
      </c>
      <c r="K24" s="18">
        <v>10398388</v>
      </c>
      <c r="L24" s="18">
        <v>6182813</v>
      </c>
      <c r="M24" s="18">
        <v>1954839</v>
      </c>
      <c r="N24" s="18">
        <v>18536040</v>
      </c>
      <c r="O24" s="18">
        <v>3811573</v>
      </c>
      <c r="P24" s="18">
        <v>2056093</v>
      </c>
      <c r="Q24" s="18">
        <v>3649886</v>
      </c>
      <c r="R24" s="18">
        <v>9517552</v>
      </c>
      <c r="S24" s="18"/>
      <c r="T24" s="18"/>
      <c r="U24" s="18"/>
      <c r="V24" s="18"/>
      <c r="W24" s="18">
        <v>34219115</v>
      </c>
      <c r="X24" s="18">
        <v>85291317</v>
      </c>
      <c r="Y24" s="18">
        <v>-51072202</v>
      </c>
      <c r="Z24" s="4">
        <v>-59.88</v>
      </c>
      <c r="AA24" s="30">
        <v>113721908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258396485</v>
      </c>
      <c r="D25" s="50">
        <f>+D5+D9+D15+D19+D24</f>
        <v>0</v>
      </c>
      <c r="E25" s="51">
        <f t="shared" si="4"/>
        <v>1737412866</v>
      </c>
      <c r="F25" s="52">
        <f t="shared" si="4"/>
        <v>2233410248</v>
      </c>
      <c r="G25" s="52">
        <f t="shared" si="4"/>
        <v>2828258</v>
      </c>
      <c r="H25" s="52">
        <f t="shared" si="4"/>
        <v>63892356</v>
      </c>
      <c r="I25" s="52">
        <f t="shared" si="4"/>
        <v>68629937</v>
      </c>
      <c r="J25" s="52">
        <f t="shared" si="4"/>
        <v>135350551</v>
      </c>
      <c r="K25" s="52">
        <f t="shared" si="4"/>
        <v>143183184</v>
      </c>
      <c r="L25" s="52">
        <f t="shared" si="4"/>
        <v>100843252</v>
      </c>
      <c r="M25" s="52">
        <f t="shared" si="4"/>
        <v>171076321</v>
      </c>
      <c r="N25" s="52">
        <f t="shared" si="4"/>
        <v>415102757</v>
      </c>
      <c r="O25" s="52">
        <f t="shared" si="4"/>
        <v>43262550</v>
      </c>
      <c r="P25" s="52">
        <f t="shared" si="4"/>
        <v>103430695</v>
      </c>
      <c r="Q25" s="52">
        <f t="shared" si="4"/>
        <v>132334407</v>
      </c>
      <c r="R25" s="52">
        <f t="shared" si="4"/>
        <v>279027652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829480960</v>
      </c>
      <c r="X25" s="52">
        <f t="shared" si="4"/>
        <v>1675056537</v>
      </c>
      <c r="Y25" s="52">
        <f t="shared" si="4"/>
        <v>-845575577</v>
      </c>
      <c r="Z25" s="53">
        <f>+IF(X25&lt;&gt;0,+(Y25/X25)*100,0)</f>
        <v>-50.48042011253021</v>
      </c>
      <c r="AA25" s="54">
        <f>+AA5+AA9+AA15+AA19+AA24</f>
        <v>2233410248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83629528</v>
      </c>
      <c r="D28" s="19"/>
      <c r="E28" s="20">
        <v>974549041</v>
      </c>
      <c r="F28" s="21">
        <v>1322216041</v>
      </c>
      <c r="G28" s="21">
        <v>2616767</v>
      </c>
      <c r="H28" s="21">
        <v>37183162</v>
      </c>
      <c r="I28" s="21">
        <v>35512684</v>
      </c>
      <c r="J28" s="21">
        <v>75312613</v>
      </c>
      <c r="K28" s="21">
        <v>99192459</v>
      </c>
      <c r="L28" s="21">
        <v>40713779</v>
      </c>
      <c r="M28" s="21">
        <v>92841337</v>
      </c>
      <c r="N28" s="21">
        <v>232747575</v>
      </c>
      <c r="O28" s="21">
        <v>25837731</v>
      </c>
      <c r="P28" s="21">
        <v>61032792</v>
      </c>
      <c r="Q28" s="21">
        <v>45373121</v>
      </c>
      <c r="R28" s="21">
        <v>132243644</v>
      </c>
      <c r="S28" s="21"/>
      <c r="T28" s="21"/>
      <c r="U28" s="21"/>
      <c r="V28" s="21"/>
      <c r="W28" s="21">
        <v>440303832</v>
      </c>
      <c r="X28" s="21">
        <v>991661589</v>
      </c>
      <c r="Y28" s="21">
        <v>-551357757</v>
      </c>
      <c r="Z28" s="6">
        <v>-55.6</v>
      </c>
      <c r="AA28" s="19">
        <v>1322216041</v>
      </c>
    </row>
    <row r="29" spans="1:27" ht="13.5">
      <c r="A29" s="56" t="s">
        <v>55</v>
      </c>
      <c r="B29" s="3"/>
      <c r="C29" s="19"/>
      <c r="D29" s="19"/>
      <c r="E29" s="20"/>
      <c r="F29" s="21">
        <v>1580488</v>
      </c>
      <c r="G29" s="21"/>
      <c r="H29" s="21"/>
      <c r="I29" s="21">
        <v>743643</v>
      </c>
      <c r="J29" s="21">
        <v>743643</v>
      </c>
      <c r="K29" s="21"/>
      <c r="L29" s="21"/>
      <c r="M29" s="21"/>
      <c r="N29" s="21"/>
      <c r="O29" s="21"/>
      <c r="P29" s="21">
        <v>175731</v>
      </c>
      <c r="Q29" s="21">
        <v>180525</v>
      </c>
      <c r="R29" s="21">
        <v>356256</v>
      </c>
      <c r="S29" s="21"/>
      <c r="T29" s="21"/>
      <c r="U29" s="21"/>
      <c r="V29" s="21"/>
      <c r="W29" s="21">
        <v>1099899</v>
      </c>
      <c r="X29" s="21">
        <v>1185363</v>
      </c>
      <c r="Y29" s="21">
        <v>-85464</v>
      </c>
      <c r="Z29" s="6">
        <v>-7.21</v>
      </c>
      <c r="AA29" s="28">
        <v>1580488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4078457</v>
      </c>
      <c r="D31" s="19"/>
      <c r="E31" s="20">
        <v>65282000</v>
      </c>
      <c r="F31" s="21"/>
      <c r="G31" s="21"/>
      <c r="H31" s="21"/>
      <c r="I31" s="21"/>
      <c r="J31" s="21"/>
      <c r="K31" s="21"/>
      <c r="L31" s="21"/>
      <c r="M31" s="21"/>
      <c r="N31" s="21"/>
      <c r="O31" s="21">
        <v>79476</v>
      </c>
      <c r="P31" s="21">
        <v>-1</v>
      </c>
      <c r="Q31" s="21">
        <v>-72976</v>
      </c>
      <c r="R31" s="21">
        <v>6499</v>
      </c>
      <c r="S31" s="21"/>
      <c r="T31" s="21"/>
      <c r="U31" s="21"/>
      <c r="V31" s="21"/>
      <c r="W31" s="21">
        <v>6499</v>
      </c>
      <c r="X31" s="21"/>
      <c r="Y31" s="21">
        <v>6499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87707985</v>
      </c>
      <c r="D32" s="25">
        <f>SUM(D28:D31)</f>
        <v>0</v>
      </c>
      <c r="E32" s="26">
        <f t="shared" si="5"/>
        <v>1039831041</v>
      </c>
      <c r="F32" s="27">
        <f t="shared" si="5"/>
        <v>1323796529</v>
      </c>
      <c r="G32" s="27">
        <f t="shared" si="5"/>
        <v>2616767</v>
      </c>
      <c r="H32" s="27">
        <f t="shared" si="5"/>
        <v>37183162</v>
      </c>
      <c r="I32" s="27">
        <f t="shared" si="5"/>
        <v>36256327</v>
      </c>
      <c r="J32" s="27">
        <f t="shared" si="5"/>
        <v>76056256</v>
      </c>
      <c r="K32" s="27">
        <f t="shared" si="5"/>
        <v>99192459</v>
      </c>
      <c r="L32" s="27">
        <f t="shared" si="5"/>
        <v>40713779</v>
      </c>
      <c r="M32" s="27">
        <f t="shared" si="5"/>
        <v>92841337</v>
      </c>
      <c r="N32" s="27">
        <f t="shared" si="5"/>
        <v>232747575</v>
      </c>
      <c r="O32" s="27">
        <f t="shared" si="5"/>
        <v>25917207</v>
      </c>
      <c r="P32" s="27">
        <f t="shared" si="5"/>
        <v>61208522</v>
      </c>
      <c r="Q32" s="27">
        <f t="shared" si="5"/>
        <v>45480670</v>
      </c>
      <c r="R32" s="27">
        <f t="shared" si="5"/>
        <v>132606399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441410230</v>
      </c>
      <c r="X32" s="27">
        <f t="shared" si="5"/>
        <v>992846952</v>
      </c>
      <c r="Y32" s="27">
        <f t="shared" si="5"/>
        <v>-551436722</v>
      </c>
      <c r="Z32" s="13">
        <f>+IF(X32&lt;&gt;0,+(Y32/X32)*100,0)</f>
        <v>-55.540959348183605</v>
      </c>
      <c r="AA32" s="31">
        <f>SUM(AA28:AA31)</f>
        <v>1323796529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69581825</v>
      </c>
      <c r="F34" s="21"/>
      <c r="G34" s="21"/>
      <c r="H34" s="21"/>
      <c r="I34" s="21"/>
      <c r="J34" s="21"/>
      <c r="K34" s="21">
        <v>299290</v>
      </c>
      <c r="L34" s="21"/>
      <c r="M34" s="21"/>
      <c r="N34" s="21">
        <v>299290</v>
      </c>
      <c r="O34" s="21"/>
      <c r="P34" s="21">
        <v>-299290</v>
      </c>
      <c r="Q34" s="21"/>
      <c r="R34" s="21">
        <v>-299290</v>
      </c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162530528</v>
      </c>
      <c r="D35" s="19"/>
      <c r="E35" s="20">
        <v>628000000</v>
      </c>
      <c r="F35" s="21">
        <v>909555719</v>
      </c>
      <c r="G35" s="21">
        <v>211491</v>
      </c>
      <c r="H35" s="21">
        <v>26709194</v>
      </c>
      <c r="I35" s="21">
        <v>32373610</v>
      </c>
      <c r="J35" s="21">
        <v>59294295</v>
      </c>
      <c r="K35" s="21">
        <v>43691435</v>
      </c>
      <c r="L35" s="21">
        <v>59924547</v>
      </c>
      <c r="M35" s="21">
        <v>78234984</v>
      </c>
      <c r="N35" s="21">
        <v>181850966</v>
      </c>
      <c r="O35" s="21">
        <v>17237228</v>
      </c>
      <c r="P35" s="21">
        <v>42521463</v>
      </c>
      <c r="Q35" s="21">
        <v>86803449</v>
      </c>
      <c r="R35" s="21">
        <v>146562140</v>
      </c>
      <c r="S35" s="21"/>
      <c r="T35" s="21"/>
      <c r="U35" s="21"/>
      <c r="V35" s="21"/>
      <c r="W35" s="21">
        <v>387707401</v>
      </c>
      <c r="X35" s="21">
        <v>682166088</v>
      </c>
      <c r="Y35" s="21">
        <v>-294458687</v>
      </c>
      <c r="Z35" s="6">
        <v>-43.17</v>
      </c>
      <c r="AA35" s="28">
        <v>909555719</v>
      </c>
    </row>
    <row r="36" spans="1:27" ht="13.5">
      <c r="A36" s="60" t="s">
        <v>62</v>
      </c>
      <c r="B36" s="10"/>
      <c r="C36" s="61">
        <f aca="true" t="shared" si="6" ref="C36:Y36">SUM(C32:C35)</f>
        <v>250238513</v>
      </c>
      <c r="D36" s="61">
        <f>SUM(D32:D35)</f>
        <v>0</v>
      </c>
      <c r="E36" s="62">
        <f t="shared" si="6"/>
        <v>1737412866</v>
      </c>
      <c r="F36" s="63">
        <f t="shared" si="6"/>
        <v>2233352248</v>
      </c>
      <c r="G36" s="63">
        <f t="shared" si="6"/>
        <v>2828258</v>
      </c>
      <c r="H36" s="63">
        <f t="shared" si="6"/>
        <v>63892356</v>
      </c>
      <c r="I36" s="63">
        <f t="shared" si="6"/>
        <v>68629937</v>
      </c>
      <c r="J36" s="63">
        <f t="shared" si="6"/>
        <v>135350551</v>
      </c>
      <c r="K36" s="63">
        <f t="shared" si="6"/>
        <v>143183184</v>
      </c>
      <c r="L36" s="63">
        <f t="shared" si="6"/>
        <v>100638326</v>
      </c>
      <c r="M36" s="63">
        <f t="shared" si="6"/>
        <v>171076321</v>
      </c>
      <c r="N36" s="63">
        <f t="shared" si="6"/>
        <v>414897831</v>
      </c>
      <c r="O36" s="63">
        <f t="shared" si="6"/>
        <v>43154435</v>
      </c>
      <c r="P36" s="63">
        <f t="shared" si="6"/>
        <v>103430695</v>
      </c>
      <c r="Q36" s="63">
        <f t="shared" si="6"/>
        <v>132284119</v>
      </c>
      <c r="R36" s="63">
        <f t="shared" si="6"/>
        <v>278869249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829117631</v>
      </c>
      <c r="X36" s="63">
        <f t="shared" si="6"/>
        <v>1675013040</v>
      </c>
      <c r="Y36" s="63">
        <f t="shared" si="6"/>
        <v>-845895409</v>
      </c>
      <c r="Z36" s="64">
        <f>+IF(X36&lt;&gt;0,+(Y36/X36)*100,0)</f>
        <v>-50.50082529506755</v>
      </c>
      <c r="AA36" s="65">
        <f>SUM(AA32:AA35)</f>
        <v>2233352248</v>
      </c>
    </row>
    <row r="37" spans="1:27" ht="13.5">
      <c r="A37" s="14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132536980</v>
      </c>
      <c r="F5" s="18">
        <f t="shared" si="0"/>
        <v>132536980</v>
      </c>
      <c r="G5" s="18">
        <f t="shared" si="0"/>
        <v>-2674624043</v>
      </c>
      <c r="H5" s="18">
        <f t="shared" si="0"/>
        <v>0</v>
      </c>
      <c r="I5" s="18">
        <f t="shared" si="0"/>
        <v>2167446</v>
      </c>
      <c r="J5" s="18">
        <f t="shared" si="0"/>
        <v>-2672456597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1456312</v>
      </c>
      <c r="P5" s="18">
        <f t="shared" si="0"/>
        <v>0</v>
      </c>
      <c r="Q5" s="18">
        <f t="shared" si="0"/>
        <v>0</v>
      </c>
      <c r="R5" s="18">
        <f t="shared" si="0"/>
        <v>1456312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-2671000285</v>
      </c>
      <c r="X5" s="18">
        <f t="shared" si="0"/>
        <v>85313520</v>
      </c>
      <c r="Y5" s="18">
        <f t="shared" si="0"/>
        <v>-2756313805</v>
      </c>
      <c r="Z5" s="4">
        <f>+IF(X5&lt;&gt;0,+(Y5/X5)*100,0)</f>
        <v>-3230.80539286153</v>
      </c>
      <c r="AA5" s="16">
        <f>SUM(AA6:AA8)</f>
        <v>132536980</v>
      </c>
    </row>
    <row r="6" spans="1:27" ht="13.5">
      <c r="A6" s="5" t="s">
        <v>32</v>
      </c>
      <c r="B6" s="3"/>
      <c r="C6" s="19"/>
      <c r="D6" s="19"/>
      <c r="E6" s="20"/>
      <c r="F6" s="21"/>
      <c r="G6" s="21">
        <v>17771188</v>
      </c>
      <c r="H6" s="21"/>
      <c r="I6" s="21"/>
      <c r="J6" s="21">
        <v>17771188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17771188</v>
      </c>
      <c r="X6" s="21"/>
      <c r="Y6" s="21">
        <v>17771188</v>
      </c>
      <c r="Z6" s="6"/>
      <c r="AA6" s="28"/>
    </row>
    <row r="7" spans="1:27" ht="13.5">
      <c r="A7" s="5" t="s">
        <v>33</v>
      </c>
      <c r="B7" s="3"/>
      <c r="C7" s="22"/>
      <c r="D7" s="22"/>
      <c r="E7" s="23">
        <v>132536980</v>
      </c>
      <c r="F7" s="24">
        <v>132536980</v>
      </c>
      <c r="G7" s="24">
        <v>-2692395231</v>
      </c>
      <c r="H7" s="24"/>
      <c r="I7" s="24">
        <v>2167446</v>
      </c>
      <c r="J7" s="24">
        <v>-2690227785</v>
      </c>
      <c r="K7" s="24"/>
      <c r="L7" s="24"/>
      <c r="M7" s="24"/>
      <c r="N7" s="24"/>
      <c r="O7" s="24">
        <v>1456312</v>
      </c>
      <c r="P7" s="24"/>
      <c r="Q7" s="24"/>
      <c r="R7" s="24">
        <v>1456312</v>
      </c>
      <c r="S7" s="24"/>
      <c r="T7" s="24"/>
      <c r="U7" s="24"/>
      <c r="V7" s="24"/>
      <c r="W7" s="24">
        <v>-2688771473</v>
      </c>
      <c r="X7" s="24">
        <v>85313520</v>
      </c>
      <c r="Y7" s="24">
        <v>-2774084993</v>
      </c>
      <c r="Z7" s="7">
        <v>-3251.64</v>
      </c>
      <c r="AA7" s="29">
        <v>132536980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107750950</v>
      </c>
      <c r="F9" s="18">
        <f t="shared" si="1"/>
        <v>107750950</v>
      </c>
      <c r="G9" s="18">
        <f t="shared" si="1"/>
        <v>793715329</v>
      </c>
      <c r="H9" s="18">
        <f t="shared" si="1"/>
        <v>0</v>
      </c>
      <c r="I9" s="18">
        <f t="shared" si="1"/>
        <v>2268347</v>
      </c>
      <c r="J9" s="18">
        <f t="shared" si="1"/>
        <v>795983676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4839658</v>
      </c>
      <c r="P9" s="18">
        <f t="shared" si="1"/>
        <v>0</v>
      </c>
      <c r="Q9" s="18">
        <f t="shared" si="1"/>
        <v>0</v>
      </c>
      <c r="R9" s="18">
        <f t="shared" si="1"/>
        <v>4839658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800823334</v>
      </c>
      <c r="X9" s="18">
        <f t="shared" si="1"/>
        <v>80588259</v>
      </c>
      <c r="Y9" s="18">
        <f t="shared" si="1"/>
        <v>720235075</v>
      </c>
      <c r="Z9" s="4">
        <f>+IF(X9&lt;&gt;0,+(Y9/X9)*100,0)</f>
        <v>893.7220929416034</v>
      </c>
      <c r="AA9" s="30">
        <f>SUM(AA10:AA14)</f>
        <v>107750950</v>
      </c>
    </row>
    <row r="10" spans="1:27" ht="13.5">
      <c r="A10" s="5" t="s">
        <v>36</v>
      </c>
      <c r="B10" s="3"/>
      <c r="C10" s="19"/>
      <c r="D10" s="19"/>
      <c r="E10" s="20">
        <v>56250000</v>
      </c>
      <c r="F10" s="21">
        <v>56250000</v>
      </c>
      <c r="G10" s="21">
        <v>229354792</v>
      </c>
      <c r="H10" s="21"/>
      <c r="I10" s="21">
        <v>423388</v>
      </c>
      <c r="J10" s="21">
        <v>229778180</v>
      </c>
      <c r="K10" s="21"/>
      <c r="L10" s="21"/>
      <c r="M10" s="21"/>
      <c r="N10" s="21"/>
      <c r="O10" s="21">
        <v>489194</v>
      </c>
      <c r="P10" s="21"/>
      <c r="Q10" s="21"/>
      <c r="R10" s="21">
        <v>489194</v>
      </c>
      <c r="S10" s="21"/>
      <c r="T10" s="21"/>
      <c r="U10" s="21"/>
      <c r="V10" s="21"/>
      <c r="W10" s="21">
        <v>230267374</v>
      </c>
      <c r="X10" s="21">
        <v>30487518</v>
      </c>
      <c r="Y10" s="21">
        <v>199779856</v>
      </c>
      <c r="Z10" s="6">
        <v>655.28</v>
      </c>
      <c r="AA10" s="28">
        <v>56250000</v>
      </c>
    </row>
    <row r="11" spans="1:27" ht="13.5">
      <c r="A11" s="5" t="s">
        <v>37</v>
      </c>
      <c r="B11" s="3"/>
      <c r="C11" s="19"/>
      <c r="D11" s="19"/>
      <c r="E11" s="20">
        <v>36500950</v>
      </c>
      <c r="F11" s="21">
        <v>36500950</v>
      </c>
      <c r="G11" s="21">
        <v>141279462</v>
      </c>
      <c r="H11" s="21"/>
      <c r="I11" s="21">
        <v>1507131</v>
      </c>
      <c r="J11" s="21">
        <v>142786593</v>
      </c>
      <c r="K11" s="21"/>
      <c r="L11" s="21"/>
      <c r="M11" s="21"/>
      <c r="N11" s="21"/>
      <c r="O11" s="21">
        <v>4207665</v>
      </c>
      <c r="P11" s="21"/>
      <c r="Q11" s="21"/>
      <c r="R11" s="21">
        <v>4207665</v>
      </c>
      <c r="S11" s="21"/>
      <c r="T11" s="21"/>
      <c r="U11" s="21"/>
      <c r="V11" s="21"/>
      <c r="W11" s="21">
        <v>146994258</v>
      </c>
      <c r="X11" s="21">
        <v>27375732</v>
      </c>
      <c r="Y11" s="21">
        <v>119618526</v>
      </c>
      <c r="Z11" s="6">
        <v>436.95</v>
      </c>
      <c r="AA11" s="28">
        <v>36500950</v>
      </c>
    </row>
    <row r="12" spans="1:27" ht="13.5">
      <c r="A12" s="5" t="s">
        <v>38</v>
      </c>
      <c r="B12" s="3"/>
      <c r="C12" s="19"/>
      <c r="D12" s="19"/>
      <c r="E12" s="20">
        <v>10400000</v>
      </c>
      <c r="F12" s="21">
        <v>10400000</v>
      </c>
      <c r="G12" s="21">
        <v>-57791152</v>
      </c>
      <c r="H12" s="21"/>
      <c r="I12" s="21">
        <v>257541</v>
      </c>
      <c r="J12" s="21">
        <v>-57533611</v>
      </c>
      <c r="K12" s="21"/>
      <c r="L12" s="21"/>
      <c r="M12" s="21"/>
      <c r="N12" s="21"/>
      <c r="O12" s="21">
        <v>143000</v>
      </c>
      <c r="P12" s="21"/>
      <c r="Q12" s="21"/>
      <c r="R12" s="21">
        <v>143000</v>
      </c>
      <c r="S12" s="21"/>
      <c r="T12" s="21"/>
      <c r="U12" s="21"/>
      <c r="V12" s="21"/>
      <c r="W12" s="21">
        <v>-57390611</v>
      </c>
      <c r="X12" s="21">
        <v>17775009</v>
      </c>
      <c r="Y12" s="21">
        <v>-75165620</v>
      </c>
      <c r="Z12" s="6">
        <v>-422.87</v>
      </c>
      <c r="AA12" s="28">
        <v>10400000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>
        <v>415351798</v>
      </c>
      <c r="H13" s="21"/>
      <c r="I13" s="21"/>
      <c r="J13" s="21">
        <v>415351798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415351798</v>
      </c>
      <c r="X13" s="21"/>
      <c r="Y13" s="21">
        <v>415351798</v>
      </c>
      <c r="Z13" s="6"/>
      <c r="AA13" s="28"/>
    </row>
    <row r="14" spans="1:27" ht="13.5">
      <c r="A14" s="5" t="s">
        <v>40</v>
      </c>
      <c r="B14" s="3"/>
      <c r="C14" s="22"/>
      <c r="D14" s="22"/>
      <c r="E14" s="23">
        <v>4600000</v>
      </c>
      <c r="F14" s="24">
        <v>4600000</v>
      </c>
      <c r="G14" s="24">
        <v>65520429</v>
      </c>
      <c r="H14" s="24"/>
      <c r="I14" s="24">
        <v>80287</v>
      </c>
      <c r="J14" s="24">
        <v>65600716</v>
      </c>
      <c r="K14" s="24"/>
      <c r="L14" s="24"/>
      <c r="M14" s="24"/>
      <c r="N14" s="24"/>
      <c r="O14" s="24">
        <v>-201</v>
      </c>
      <c r="P14" s="24"/>
      <c r="Q14" s="24"/>
      <c r="R14" s="24">
        <v>-201</v>
      </c>
      <c r="S14" s="24"/>
      <c r="T14" s="24"/>
      <c r="U14" s="24"/>
      <c r="V14" s="24"/>
      <c r="W14" s="24">
        <v>65600515</v>
      </c>
      <c r="X14" s="24">
        <v>4950000</v>
      </c>
      <c r="Y14" s="24">
        <v>60650515</v>
      </c>
      <c r="Z14" s="7">
        <v>1225.26</v>
      </c>
      <c r="AA14" s="29">
        <v>4600000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605514944</v>
      </c>
      <c r="F15" s="18">
        <f t="shared" si="2"/>
        <v>605514944</v>
      </c>
      <c r="G15" s="18">
        <f t="shared" si="2"/>
        <v>2324848153</v>
      </c>
      <c r="H15" s="18">
        <f t="shared" si="2"/>
        <v>0</v>
      </c>
      <c r="I15" s="18">
        <f t="shared" si="2"/>
        <v>23976892</v>
      </c>
      <c r="J15" s="18">
        <f t="shared" si="2"/>
        <v>2348825045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27959064</v>
      </c>
      <c r="P15" s="18">
        <f t="shared" si="2"/>
        <v>0</v>
      </c>
      <c r="Q15" s="18">
        <f t="shared" si="2"/>
        <v>0</v>
      </c>
      <c r="R15" s="18">
        <f t="shared" si="2"/>
        <v>27959064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2376784109</v>
      </c>
      <c r="X15" s="18">
        <f t="shared" si="2"/>
        <v>414148455</v>
      </c>
      <c r="Y15" s="18">
        <f t="shared" si="2"/>
        <v>1962635654</v>
      </c>
      <c r="Z15" s="4">
        <f>+IF(X15&lt;&gt;0,+(Y15/X15)*100,0)</f>
        <v>473.8966499343816</v>
      </c>
      <c r="AA15" s="30">
        <f>SUM(AA16:AA18)</f>
        <v>605514944</v>
      </c>
    </row>
    <row r="16" spans="1:27" ht="13.5">
      <c r="A16" s="5" t="s">
        <v>42</v>
      </c>
      <c r="B16" s="3"/>
      <c r="C16" s="19"/>
      <c r="D16" s="19"/>
      <c r="E16" s="20">
        <v>58433344</v>
      </c>
      <c r="F16" s="21">
        <v>58433344</v>
      </c>
      <c r="G16" s="21">
        <v>757759188</v>
      </c>
      <c r="H16" s="21"/>
      <c r="I16" s="21"/>
      <c r="J16" s="21">
        <v>757759188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757759188</v>
      </c>
      <c r="X16" s="21">
        <v>2250000</v>
      </c>
      <c r="Y16" s="21">
        <v>755509188</v>
      </c>
      <c r="Z16" s="6">
        <v>33578.19</v>
      </c>
      <c r="AA16" s="28">
        <v>58433344</v>
      </c>
    </row>
    <row r="17" spans="1:27" ht="13.5">
      <c r="A17" s="5" t="s">
        <v>43</v>
      </c>
      <c r="B17" s="3"/>
      <c r="C17" s="19"/>
      <c r="D17" s="19"/>
      <c r="E17" s="20">
        <v>546081600</v>
      </c>
      <c r="F17" s="21">
        <v>546081600</v>
      </c>
      <c r="G17" s="21">
        <v>1440016751</v>
      </c>
      <c r="H17" s="21"/>
      <c r="I17" s="21">
        <v>23976892</v>
      </c>
      <c r="J17" s="21">
        <v>1463993643</v>
      </c>
      <c r="K17" s="21"/>
      <c r="L17" s="21"/>
      <c r="M17" s="21"/>
      <c r="N17" s="21"/>
      <c r="O17" s="21">
        <v>27959064</v>
      </c>
      <c r="P17" s="21"/>
      <c r="Q17" s="21"/>
      <c r="R17" s="21">
        <v>27959064</v>
      </c>
      <c r="S17" s="21"/>
      <c r="T17" s="21"/>
      <c r="U17" s="21"/>
      <c r="V17" s="21"/>
      <c r="W17" s="21">
        <v>1491952707</v>
      </c>
      <c r="X17" s="21">
        <v>411148458</v>
      </c>
      <c r="Y17" s="21">
        <v>1080804249</v>
      </c>
      <c r="Z17" s="6">
        <v>262.87</v>
      </c>
      <c r="AA17" s="28">
        <v>546081600</v>
      </c>
    </row>
    <row r="18" spans="1:27" ht="13.5">
      <c r="A18" s="5" t="s">
        <v>44</v>
      </c>
      <c r="B18" s="3"/>
      <c r="C18" s="19"/>
      <c r="D18" s="19"/>
      <c r="E18" s="20">
        <v>1000000</v>
      </c>
      <c r="F18" s="21">
        <v>1000000</v>
      </c>
      <c r="G18" s="21">
        <v>127072214</v>
      </c>
      <c r="H18" s="21"/>
      <c r="I18" s="21"/>
      <c r="J18" s="21">
        <v>127072214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127072214</v>
      </c>
      <c r="X18" s="21">
        <v>749997</v>
      </c>
      <c r="Y18" s="21">
        <v>126322217</v>
      </c>
      <c r="Z18" s="6">
        <v>16843.03</v>
      </c>
      <c r="AA18" s="28">
        <v>1000000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986825110</v>
      </c>
      <c r="F19" s="18">
        <f t="shared" si="3"/>
        <v>986825110</v>
      </c>
      <c r="G19" s="18">
        <f t="shared" si="3"/>
        <v>2845040438</v>
      </c>
      <c r="H19" s="18">
        <f t="shared" si="3"/>
        <v>0</v>
      </c>
      <c r="I19" s="18">
        <f t="shared" si="3"/>
        <v>39516642</v>
      </c>
      <c r="J19" s="18">
        <f t="shared" si="3"/>
        <v>2884557080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31902766</v>
      </c>
      <c r="P19" s="18">
        <f t="shared" si="3"/>
        <v>0</v>
      </c>
      <c r="Q19" s="18">
        <f t="shared" si="3"/>
        <v>0</v>
      </c>
      <c r="R19" s="18">
        <f t="shared" si="3"/>
        <v>31902766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2916459846</v>
      </c>
      <c r="X19" s="18">
        <f t="shared" si="3"/>
        <v>794420829</v>
      </c>
      <c r="Y19" s="18">
        <f t="shared" si="3"/>
        <v>2122039017</v>
      </c>
      <c r="Z19" s="4">
        <f>+IF(X19&lt;&gt;0,+(Y19/X19)*100,0)</f>
        <v>267.1177466068176</v>
      </c>
      <c r="AA19" s="30">
        <f>SUM(AA20:AA23)</f>
        <v>986825110</v>
      </c>
    </row>
    <row r="20" spans="1:27" ht="13.5">
      <c r="A20" s="5" t="s">
        <v>46</v>
      </c>
      <c r="B20" s="3"/>
      <c r="C20" s="19"/>
      <c r="D20" s="19"/>
      <c r="E20" s="20">
        <v>215695790</v>
      </c>
      <c r="F20" s="21">
        <v>215695790</v>
      </c>
      <c r="G20" s="21">
        <v>862478854</v>
      </c>
      <c r="H20" s="21"/>
      <c r="I20" s="21">
        <v>10128013</v>
      </c>
      <c r="J20" s="21">
        <v>872606867</v>
      </c>
      <c r="K20" s="21"/>
      <c r="L20" s="21"/>
      <c r="M20" s="21"/>
      <c r="N20" s="21"/>
      <c r="O20" s="21">
        <v>4205588</v>
      </c>
      <c r="P20" s="21"/>
      <c r="Q20" s="21"/>
      <c r="R20" s="21">
        <v>4205588</v>
      </c>
      <c r="S20" s="21"/>
      <c r="T20" s="21"/>
      <c r="U20" s="21"/>
      <c r="V20" s="21"/>
      <c r="W20" s="21">
        <v>876812455</v>
      </c>
      <c r="X20" s="21">
        <v>214848612</v>
      </c>
      <c r="Y20" s="21">
        <v>661963843</v>
      </c>
      <c r="Z20" s="6">
        <v>308.11</v>
      </c>
      <c r="AA20" s="28">
        <v>215695790</v>
      </c>
    </row>
    <row r="21" spans="1:27" ht="13.5">
      <c r="A21" s="5" t="s">
        <v>47</v>
      </c>
      <c r="B21" s="3"/>
      <c r="C21" s="19"/>
      <c r="D21" s="19"/>
      <c r="E21" s="20">
        <v>341172740</v>
      </c>
      <c r="F21" s="21">
        <v>341172740</v>
      </c>
      <c r="G21" s="21">
        <v>1012616329</v>
      </c>
      <c r="H21" s="21"/>
      <c r="I21" s="21">
        <v>20881267</v>
      </c>
      <c r="J21" s="21">
        <v>1033497596</v>
      </c>
      <c r="K21" s="21"/>
      <c r="L21" s="21"/>
      <c r="M21" s="21"/>
      <c r="N21" s="21"/>
      <c r="O21" s="21">
        <v>10672687</v>
      </c>
      <c r="P21" s="21"/>
      <c r="Q21" s="21"/>
      <c r="R21" s="21">
        <v>10672687</v>
      </c>
      <c r="S21" s="21"/>
      <c r="T21" s="21"/>
      <c r="U21" s="21"/>
      <c r="V21" s="21"/>
      <c r="W21" s="21">
        <v>1044170283</v>
      </c>
      <c r="X21" s="21">
        <v>255587967</v>
      </c>
      <c r="Y21" s="21">
        <v>788582316</v>
      </c>
      <c r="Z21" s="6">
        <v>308.54</v>
      </c>
      <c r="AA21" s="28">
        <v>341172740</v>
      </c>
    </row>
    <row r="22" spans="1:27" ht="13.5">
      <c r="A22" s="5" t="s">
        <v>48</v>
      </c>
      <c r="B22" s="3"/>
      <c r="C22" s="22"/>
      <c r="D22" s="22"/>
      <c r="E22" s="23">
        <v>414756580</v>
      </c>
      <c r="F22" s="24">
        <v>414756580</v>
      </c>
      <c r="G22" s="24">
        <v>655156844</v>
      </c>
      <c r="H22" s="24"/>
      <c r="I22" s="24">
        <v>8445861</v>
      </c>
      <c r="J22" s="24">
        <v>663602705</v>
      </c>
      <c r="K22" s="24"/>
      <c r="L22" s="24"/>
      <c r="M22" s="24"/>
      <c r="N22" s="24"/>
      <c r="O22" s="24">
        <v>14595962</v>
      </c>
      <c r="P22" s="24"/>
      <c r="Q22" s="24"/>
      <c r="R22" s="24">
        <v>14595962</v>
      </c>
      <c r="S22" s="24"/>
      <c r="T22" s="24"/>
      <c r="U22" s="24"/>
      <c r="V22" s="24"/>
      <c r="W22" s="24">
        <v>678198667</v>
      </c>
      <c r="X22" s="24">
        <v>314084250</v>
      </c>
      <c r="Y22" s="24">
        <v>364114417</v>
      </c>
      <c r="Z22" s="7">
        <v>115.93</v>
      </c>
      <c r="AA22" s="29">
        <v>414756580</v>
      </c>
    </row>
    <row r="23" spans="1:27" ht="13.5">
      <c r="A23" s="5" t="s">
        <v>49</v>
      </c>
      <c r="B23" s="3"/>
      <c r="C23" s="19"/>
      <c r="D23" s="19"/>
      <c r="E23" s="20">
        <v>15200000</v>
      </c>
      <c r="F23" s="21">
        <v>15200000</v>
      </c>
      <c r="G23" s="21">
        <v>314788411</v>
      </c>
      <c r="H23" s="21"/>
      <c r="I23" s="21">
        <v>61501</v>
      </c>
      <c r="J23" s="21">
        <v>314849912</v>
      </c>
      <c r="K23" s="21"/>
      <c r="L23" s="21"/>
      <c r="M23" s="21"/>
      <c r="N23" s="21"/>
      <c r="O23" s="21">
        <v>2428529</v>
      </c>
      <c r="P23" s="21"/>
      <c r="Q23" s="21"/>
      <c r="R23" s="21">
        <v>2428529</v>
      </c>
      <c r="S23" s="21"/>
      <c r="T23" s="21"/>
      <c r="U23" s="21"/>
      <c r="V23" s="21"/>
      <c r="W23" s="21">
        <v>317278441</v>
      </c>
      <c r="X23" s="21">
        <v>9900000</v>
      </c>
      <c r="Y23" s="21">
        <v>307378441</v>
      </c>
      <c r="Z23" s="6">
        <v>3104.83</v>
      </c>
      <c r="AA23" s="28">
        <v>15200000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>
        <v>21463796</v>
      </c>
      <c r="H24" s="18"/>
      <c r="I24" s="18"/>
      <c r="J24" s="18">
        <v>21463796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21463796</v>
      </c>
      <c r="X24" s="18"/>
      <c r="Y24" s="18">
        <v>21463796</v>
      </c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1832627984</v>
      </c>
      <c r="F25" s="52">
        <f t="shared" si="4"/>
        <v>1832627984</v>
      </c>
      <c r="G25" s="52">
        <f t="shared" si="4"/>
        <v>3310443673</v>
      </c>
      <c r="H25" s="52">
        <f t="shared" si="4"/>
        <v>0</v>
      </c>
      <c r="I25" s="52">
        <f t="shared" si="4"/>
        <v>67929327</v>
      </c>
      <c r="J25" s="52">
        <f t="shared" si="4"/>
        <v>3378373000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66157800</v>
      </c>
      <c r="P25" s="52">
        <f t="shared" si="4"/>
        <v>0</v>
      </c>
      <c r="Q25" s="52">
        <f t="shared" si="4"/>
        <v>0</v>
      </c>
      <c r="R25" s="52">
        <f t="shared" si="4"/>
        <v>66157800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3444530800</v>
      </c>
      <c r="X25" s="52">
        <f t="shared" si="4"/>
        <v>1374471063</v>
      </c>
      <c r="Y25" s="52">
        <f t="shared" si="4"/>
        <v>2070059737</v>
      </c>
      <c r="Z25" s="53">
        <f>+IF(X25&lt;&gt;0,+(Y25/X25)*100,0)</f>
        <v>150.60773505713303</v>
      </c>
      <c r="AA25" s="54">
        <f>+AA5+AA9+AA15+AA19+AA24</f>
        <v>1832627984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983160840</v>
      </c>
      <c r="F28" s="21">
        <v>983160840</v>
      </c>
      <c r="G28" s="21">
        <v>709205904</v>
      </c>
      <c r="H28" s="21"/>
      <c r="I28" s="21">
        <v>48585751</v>
      </c>
      <c r="J28" s="21">
        <v>757791655</v>
      </c>
      <c r="K28" s="21"/>
      <c r="L28" s="21"/>
      <c r="M28" s="21"/>
      <c r="N28" s="21"/>
      <c r="O28" s="21">
        <v>49238208</v>
      </c>
      <c r="P28" s="21"/>
      <c r="Q28" s="21"/>
      <c r="R28" s="21">
        <v>49238208</v>
      </c>
      <c r="S28" s="21"/>
      <c r="T28" s="21"/>
      <c r="U28" s="21"/>
      <c r="V28" s="21"/>
      <c r="W28" s="21">
        <v>807029863</v>
      </c>
      <c r="X28" s="21">
        <v>604450044</v>
      </c>
      <c r="Y28" s="21">
        <v>202579819</v>
      </c>
      <c r="Z28" s="6">
        <v>33.51</v>
      </c>
      <c r="AA28" s="19">
        <v>983160840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105664100</v>
      </c>
      <c r="F31" s="21">
        <v>105664100</v>
      </c>
      <c r="G31" s="21">
        <v>3347</v>
      </c>
      <c r="H31" s="21"/>
      <c r="I31" s="21">
        <v>887244</v>
      </c>
      <c r="J31" s="21">
        <v>890591</v>
      </c>
      <c r="K31" s="21"/>
      <c r="L31" s="21"/>
      <c r="M31" s="21"/>
      <c r="N31" s="21"/>
      <c r="O31" s="21">
        <v>1087395</v>
      </c>
      <c r="P31" s="21"/>
      <c r="Q31" s="21"/>
      <c r="R31" s="21">
        <v>1087395</v>
      </c>
      <c r="S31" s="21"/>
      <c r="T31" s="21"/>
      <c r="U31" s="21"/>
      <c r="V31" s="21"/>
      <c r="W31" s="21">
        <v>1977986</v>
      </c>
      <c r="X31" s="21">
        <v>11250000</v>
      </c>
      <c r="Y31" s="21">
        <v>-9272014</v>
      </c>
      <c r="Z31" s="6">
        <v>-82.42</v>
      </c>
      <c r="AA31" s="28">
        <v>105664100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1088824940</v>
      </c>
      <c r="F32" s="27">
        <f t="shared" si="5"/>
        <v>1088824940</v>
      </c>
      <c r="G32" s="27">
        <f t="shared" si="5"/>
        <v>709209251</v>
      </c>
      <c r="H32" s="27">
        <f t="shared" si="5"/>
        <v>0</v>
      </c>
      <c r="I32" s="27">
        <f t="shared" si="5"/>
        <v>49472995</v>
      </c>
      <c r="J32" s="27">
        <f t="shared" si="5"/>
        <v>758682246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50325603</v>
      </c>
      <c r="P32" s="27">
        <f t="shared" si="5"/>
        <v>0</v>
      </c>
      <c r="Q32" s="27">
        <f t="shared" si="5"/>
        <v>0</v>
      </c>
      <c r="R32" s="27">
        <f t="shared" si="5"/>
        <v>50325603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809007849</v>
      </c>
      <c r="X32" s="27">
        <f t="shared" si="5"/>
        <v>615700044</v>
      </c>
      <c r="Y32" s="27">
        <f t="shared" si="5"/>
        <v>193307805</v>
      </c>
      <c r="Z32" s="13">
        <f>+IF(X32&lt;&gt;0,+(Y32/X32)*100,0)</f>
        <v>31.396425399638268</v>
      </c>
      <c r="AA32" s="31">
        <f>SUM(AA28:AA31)</f>
        <v>1088824940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286369700</v>
      </c>
      <c r="F34" s="21">
        <v>286369700</v>
      </c>
      <c r="G34" s="21">
        <v>1896602</v>
      </c>
      <c r="H34" s="21"/>
      <c r="I34" s="21">
        <v>4260147</v>
      </c>
      <c r="J34" s="21">
        <v>6156749</v>
      </c>
      <c r="K34" s="21"/>
      <c r="L34" s="21"/>
      <c r="M34" s="21"/>
      <c r="N34" s="21"/>
      <c r="O34" s="21">
        <v>2486881</v>
      </c>
      <c r="P34" s="21"/>
      <c r="Q34" s="21"/>
      <c r="R34" s="21">
        <v>2486881</v>
      </c>
      <c r="S34" s="21"/>
      <c r="T34" s="21"/>
      <c r="U34" s="21"/>
      <c r="V34" s="21"/>
      <c r="W34" s="21">
        <v>8643630</v>
      </c>
      <c r="X34" s="21">
        <v>214777278</v>
      </c>
      <c r="Y34" s="21">
        <v>-206133648</v>
      </c>
      <c r="Z34" s="6">
        <v>-95.98</v>
      </c>
      <c r="AA34" s="28">
        <v>286369700</v>
      </c>
    </row>
    <row r="35" spans="1:27" ht="13.5">
      <c r="A35" s="59" t="s">
        <v>61</v>
      </c>
      <c r="B35" s="3"/>
      <c r="C35" s="19"/>
      <c r="D35" s="19"/>
      <c r="E35" s="20">
        <v>457433344</v>
      </c>
      <c r="F35" s="21">
        <v>457433344</v>
      </c>
      <c r="G35" s="21">
        <v>1618895280</v>
      </c>
      <c r="H35" s="21"/>
      <c r="I35" s="21"/>
      <c r="J35" s="21">
        <v>1618895280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1618895280</v>
      </c>
      <c r="X35" s="21"/>
      <c r="Y35" s="21">
        <v>1618895280</v>
      </c>
      <c r="Z35" s="6"/>
      <c r="AA35" s="28">
        <v>457433344</v>
      </c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1832627984</v>
      </c>
      <c r="F36" s="63">
        <f t="shared" si="6"/>
        <v>1832627984</v>
      </c>
      <c r="G36" s="63">
        <f t="shared" si="6"/>
        <v>2330001133</v>
      </c>
      <c r="H36" s="63">
        <f t="shared" si="6"/>
        <v>0</v>
      </c>
      <c r="I36" s="63">
        <f t="shared" si="6"/>
        <v>53733142</v>
      </c>
      <c r="J36" s="63">
        <f t="shared" si="6"/>
        <v>2383734275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52812484</v>
      </c>
      <c r="P36" s="63">
        <f t="shared" si="6"/>
        <v>0</v>
      </c>
      <c r="Q36" s="63">
        <f t="shared" si="6"/>
        <v>0</v>
      </c>
      <c r="R36" s="63">
        <f t="shared" si="6"/>
        <v>52812484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2436546759</v>
      </c>
      <c r="X36" s="63">
        <f t="shared" si="6"/>
        <v>830477322</v>
      </c>
      <c r="Y36" s="63">
        <f t="shared" si="6"/>
        <v>1606069437</v>
      </c>
      <c r="Z36" s="64">
        <f>+IF(X36&lt;&gt;0,+(Y36/X36)*100,0)</f>
        <v>193.39112513417916</v>
      </c>
      <c r="AA36" s="65">
        <f>SUM(AA32:AA35)</f>
        <v>1832627984</v>
      </c>
    </row>
    <row r="37" spans="1:27" ht="13.5">
      <c r="A37" s="14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40293844</v>
      </c>
      <c r="D5" s="16">
        <f>SUM(D6:D8)</f>
        <v>0</v>
      </c>
      <c r="E5" s="17">
        <f t="shared" si="0"/>
        <v>165704453</v>
      </c>
      <c r="F5" s="18">
        <f t="shared" si="0"/>
        <v>123233923</v>
      </c>
      <c r="G5" s="18">
        <f t="shared" si="0"/>
        <v>2526754</v>
      </c>
      <c r="H5" s="18">
        <f t="shared" si="0"/>
        <v>3140200</v>
      </c>
      <c r="I5" s="18">
        <f t="shared" si="0"/>
        <v>18220</v>
      </c>
      <c r="J5" s="18">
        <f t="shared" si="0"/>
        <v>5685174</v>
      </c>
      <c r="K5" s="18">
        <f t="shared" si="0"/>
        <v>5573694</v>
      </c>
      <c r="L5" s="18">
        <f t="shared" si="0"/>
        <v>306311</v>
      </c>
      <c r="M5" s="18">
        <f t="shared" si="0"/>
        <v>5659580</v>
      </c>
      <c r="N5" s="18">
        <f t="shared" si="0"/>
        <v>11539585</v>
      </c>
      <c r="O5" s="18">
        <f t="shared" si="0"/>
        <v>2847346</v>
      </c>
      <c r="P5" s="18">
        <f t="shared" si="0"/>
        <v>5257209</v>
      </c>
      <c r="Q5" s="18">
        <f t="shared" si="0"/>
        <v>4567644</v>
      </c>
      <c r="R5" s="18">
        <f t="shared" si="0"/>
        <v>12672199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29896958</v>
      </c>
      <c r="X5" s="18">
        <f t="shared" si="0"/>
        <v>92425392</v>
      </c>
      <c r="Y5" s="18">
        <f t="shared" si="0"/>
        <v>-62528434</v>
      </c>
      <c r="Z5" s="4">
        <f>+IF(X5&lt;&gt;0,+(Y5/X5)*100,0)</f>
        <v>-67.65287400674481</v>
      </c>
      <c r="AA5" s="16">
        <f>SUM(AA6:AA8)</f>
        <v>123233923</v>
      </c>
    </row>
    <row r="6" spans="1:27" ht="13.5">
      <c r="A6" s="5" t="s">
        <v>32</v>
      </c>
      <c r="B6" s="3"/>
      <c r="C6" s="19">
        <v>5394490</v>
      </c>
      <c r="D6" s="19"/>
      <c r="E6" s="20">
        <v>20681000</v>
      </c>
      <c r="F6" s="21">
        <v>35701600</v>
      </c>
      <c r="G6" s="21"/>
      <c r="H6" s="21"/>
      <c r="I6" s="21"/>
      <c r="J6" s="21"/>
      <c r="K6" s="21">
        <v>261632</v>
      </c>
      <c r="L6" s="21">
        <v>280311</v>
      </c>
      <c r="M6" s="21">
        <v>542821</v>
      </c>
      <c r="N6" s="21">
        <v>1084764</v>
      </c>
      <c r="O6" s="21"/>
      <c r="P6" s="21"/>
      <c r="Q6" s="21"/>
      <c r="R6" s="21"/>
      <c r="S6" s="21"/>
      <c r="T6" s="21"/>
      <c r="U6" s="21"/>
      <c r="V6" s="21"/>
      <c r="W6" s="21">
        <v>1084764</v>
      </c>
      <c r="X6" s="21">
        <v>26776188</v>
      </c>
      <c r="Y6" s="21">
        <v>-25691424</v>
      </c>
      <c r="Z6" s="6">
        <v>-95.95</v>
      </c>
      <c r="AA6" s="28">
        <v>35701600</v>
      </c>
    </row>
    <row r="7" spans="1:27" ht="13.5">
      <c r="A7" s="5" t="s">
        <v>33</v>
      </c>
      <c r="B7" s="3"/>
      <c r="C7" s="22">
        <v>34899354</v>
      </c>
      <c r="D7" s="22"/>
      <c r="E7" s="23">
        <v>145023453</v>
      </c>
      <c r="F7" s="24">
        <v>87532323</v>
      </c>
      <c r="G7" s="24">
        <v>2526754</v>
      </c>
      <c r="H7" s="24">
        <v>3140200</v>
      </c>
      <c r="I7" s="24">
        <v>18220</v>
      </c>
      <c r="J7" s="24">
        <v>5685174</v>
      </c>
      <c r="K7" s="24">
        <v>5312062</v>
      </c>
      <c r="L7" s="24">
        <v>26000</v>
      </c>
      <c r="M7" s="24">
        <v>5116759</v>
      </c>
      <c r="N7" s="24">
        <v>10454821</v>
      </c>
      <c r="O7" s="24">
        <v>2847346</v>
      </c>
      <c r="P7" s="24">
        <v>5257209</v>
      </c>
      <c r="Q7" s="24">
        <v>4567644</v>
      </c>
      <c r="R7" s="24">
        <v>12672199</v>
      </c>
      <c r="S7" s="24"/>
      <c r="T7" s="24"/>
      <c r="U7" s="24"/>
      <c r="V7" s="24"/>
      <c r="W7" s="24">
        <v>28812194</v>
      </c>
      <c r="X7" s="24">
        <v>65649204</v>
      </c>
      <c r="Y7" s="24">
        <v>-36837010</v>
      </c>
      <c r="Z7" s="7">
        <v>-56.11</v>
      </c>
      <c r="AA7" s="29">
        <v>87532323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129954482</v>
      </c>
      <c r="D9" s="16">
        <f>SUM(D10:D14)</f>
        <v>0</v>
      </c>
      <c r="E9" s="17">
        <f t="shared" si="1"/>
        <v>35705847</v>
      </c>
      <c r="F9" s="18">
        <f t="shared" si="1"/>
        <v>65621732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90869</v>
      </c>
      <c r="L9" s="18">
        <f t="shared" si="1"/>
        <v>0</v>
      </c>
      <c r="M9" s="18">
        <f t="shared" si="1"/>
        <v>165000</v>
      </c>
      <c r="N9" s="18">
        <f t="shared" si="1"/>
        <v>255869</v>
      </c>
      <c r="O9" s="18">
        <f t="shared" si="1"/>
        <v>0</v>
      </c>
      <c r="P9" s="18">
        <f t="shared" si="1"/>
        <v>2224008</v>
      </c>
      <c r="Q9" s="18">
        <f t="shared" si="1"/>
        <v>0</v>
      </c>
      <c r="R9" s="18">
        <f t="shared" si="1"/>
        <v>2224008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2479877</v>
      </c>
      <c r="X9" s="18">
        <f t="shared" si="1"/>
        <v>49216140</v>
      </c>
      <c r="Y9" s="18">
        <f t="shared" si="1"/>
        <v>-46736263</v>
      </c>
      <c r="Z9" s="4">
        <f>+IF(X9&lt;&gt;0,+(Y9/X9)*100,0)</f>
        <v>-94.9612525484526</v>
      </c>
      <c r="AA9" s="30">
        <f>SUM(AA10:AA14)</f>
        <v>65621732</v>
      </c>
    </row>
    <row r="10" spans="1:27" ht="13.5">
      <c r="A10" s="5" t="s">
        <v>36</v>
      </c>
      <c r="B10" s="3"/>
      <c r="C10" s="19">
        <v>18034875</v>
      </c>
      <c r="D10" s="19"/>
      <c r="E10" s="20">
        <v>5000000</v>
      </c>
      <c r="F10" s="21">
        <v>5000000</v>
      </c>
      <c r="G10" s="21"/>
      <c r="H10" s="21"/>
      <c r="I10" s="21"/>
      <c r="J10" s="21"/>
      <c r="K10" s="21"/>
      <c r="L10" s="21"/>
      <c r="M10" s="21"/>
      <c r="N10" s="21"/>
      <c r="O10" s="21"/>
      <c r="P10" s="21">
        <v>1091415</v>
      </c>
      <c r="Q10" s="21"/>
      <c r="R10" s="21">
        <v>1091415</v>
      </c>
      <c r="S10" s="21"/>
      <c r="T10" s="21"/>
      <c r="U10" s="21"/>
      <c r="V10" s="21"/>
      <c r="W10" s="21">
        <v>1091415</v>
      </c>
      <c r="X10" s="21">
        <v>3749994</v>
      </c>
      <c r="Y10" s="21">
        <v>-2658579</v>
      </c>
      <c r="Z10" s="6">
        <v>-70.9</v>
      </c>
      <c r="AA10" s="28">
        <v>5000000</v>
      </c>
    </row>
    <row r="11" spans="1:27" ht="13.5">
      <c r="A11" s="5" t="s">
        <v>37</v>
      </c>
      <c r="B11" s="3"/>
      <c r="C11" s="19">
        <v>9095476</v>
      </c>
      <c r="D11" s="19"/>
      <c r="E11" s="20">
        <v>11900000</v>
      </c>
      <c r="F11" s="21">
        <v>4923194</v>
      </c>
      <c r="G11" s="21"/>
      <c r="H11" s="21"/>
      <c r="I11" s="21"/>
      <c r="J11" s="21"/>
      <c r="K11" s="21"/>
      <c r="L11" s="21"/>
      <c r="M11" s="21"/>
      <c r="N11" s="21"/>
      <c r="O11" s="21"/>
      <c r="P11" s="21">
        <v>1132593</v>
      </c>
      <c r="Q11" s="21"/>
      <c r="R11" s="21">
        <v>1132593</v>
      </c>
      <c r="S11" s="21"/>
      <c r="T11" s="21"/>
      <c r="U11" s="21"/>
      <c r="V11" s="21"/>
      <c r="W11" s="21">
        <v>1132593</v>
      </c>
      <c r="X11" s="21">
        <v>3692376</v>
      </c>
      <c r="Y11" s="21">
        <v>-2559783</v>
      </c>
      <c r="Z11" s="6">
        <v>-69.33</v>
      </c>
      <c r="AA11" s="28">
        <v>4923194</v>
      </c>
    </row>
    <row r="12" spans="1:27" ht="13.5">
      <c r="A12" s="5" t="s">
        <v>38</v>
      </c>
      <c r="B12" s="3"/>
      <c r="C12" s="19"/>
      <c r="D12" s="19"/>
      <c r="E12" s="20">
        <v>5730000</v>
      </c>
      <c r="F12" s="21">
        <v>4522691</v>
      </c>
      <c r="G12" s="21"/>
      <c r="H12" s="21"/>
      <c r="I12" s="21"/>
      <c r="J12" s="21"/>
      <c r="K12" s="21">
        <v>90869</v>
      </c>
      <c r="L12" s="21"/>
      <c r="M12" s="21">
        <v>165000</v>
      </c>
      <c r="N12" s="21">
        <v>255869</v>
      </c>
      <c r="O12" s="21"/>
      <c r="P12" s="21"/>
      <c r="Q12" s="21"/>
      <c r="R12" s="21"/>
      <c r="S12" s="21"/>
      <c r="T12" s="21"/>
      <c r="U12" s="21"/>
      <c r="V12" s="21"/>
      <c r="W12" s="21">
        <v>255869</v>
      </c>
      <c r="X12" s="21">
        <v>3391983</v>
      </c>
      <c r="Y12" s="21">
        <v>-3136114</v>
      </c>
      <c r="Z12" s="6">
        <v>-92.46</v>
      </c>
      <c r="AA12" s="28">
        <v>4522691</v>
      </c>
    </row>
    <row r="13" spans="1:27" ht="13.5">
      <c r="A13" s="5" t="s">
        <v>39</v>
      </c>
      <c r="B13" s="3"/>
      <c r="C13" s="19">
        <v>102824131</v>
      </c>
      <c r="D13" s="19"/>
      <c r="E13" s="20">
        <v>13075847</v>
      </c>
      <c r="F13" s="21">
        <v>51175847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38381787</v>
      </c>
      <c r="Y13" s="21">
        <v>-38381787</v>
      </c>
      <c r="Z13" s="6">
        <v>-100</v>
      </c>
      <c r="AA13" s="28">
        <v>51175847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203150163</v>
      </c>
      <c r="D15" s="16">
        <f>SUM(D16:D18)</f>
        <v>0</v>
      </c>
      <c r="E15" s="17">
        <f t="shared" si="2"/>
        <v>465187200</v>
      </c>
      <c r="F15" s="18">
        <f t="shared" si="2"/>
        <v>430851195</v>
      </c>
      <c r="G15" s="18">
        <f t="shared" si="2"/>
        <v>0</v>
      </c>
      <c r="H15" s="18">
        <f t="shared" si="2"/>
        <v>11541772</v>
      </c>
      <c r="I15" s="18">
        <f t="shared" si="2"/>
        <v>20123976</v>
      </c>
      <c r="J15" s="18">
        <f t="shared" si="2"/>
        <v>31665748</v>
      </c>
      <c r="K15" s="18">
        <f t="shared" si="2"/>
        <v>17862406</v>
      </c>
      <c r="L15" s="18">
        <f t="shared" si="2"/>
        <v>16134708</v>
      </c>
      <c r="M15" s="18">
        <f t="shared" si="2"/>
        <v>24231445</v>
      </c>
      <c r="N15" s="18">
        <f t="shared" si="2"/>
        <v>58228559</v>
      </c>
      <c r="O15" s="18">
        <f t="shared" si="2"/>
        <v>10587585</v>
      </c>
      <c r="P15" s="18">
        <f t="shared" si="2"/>
        <v>1963842</v>
      </c>
      <c r="Q15" s="18">
        <f t="shared" si="2"/>
        <v>18548943</v>
      </c>
      <c r="R15" s="18">
        <f t="shared" si="2"/>
        <v>31100370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120994677</v>
      </c>
      <c r="X15" s="18">
        <f t="shared" si="2"/>
        <v>323138133</v>
      </c>
      <c r="Y15" s="18">
        <f t="shared" si="2"/>
        <v>-202143456</v>
      </c>
      <c r="Z15" s="4">
        <f>+IF(X15&lt;&gt;0,+(Y15/X15)*100,0)</f>
        <v>-62.55636068801573</v>
      </c>
      <c r="AA15" s="30">
        <f>SUM(AA16:AA18)</f>
        <v>430851195</v>
      </c>
    </row>
    <row r="16" spans="1:27" ht="13.5">
      <c r="A16" s="5" t="s">
        <v>42</v>
      </c>
      <c r="B16" s="3"/>
      <c r="C16" s="19">
        <v>10803399</v>
      </c>
      <c r="D16" s="19"/>
      <c r="E16" s="20">
        <v>45425000</v>
      </c>
      <c r="F16" s="21">
        <v>19375000</v>
      </c>
      <c r="G16" s="21"/>
      <c r="H16" s="21">
        <v>548597</v>
      </c>
      <c r="I16" s="21"/>
      <c r="J16" s="21">
        <v>548597</v>
      </c>
      <c r="K16" s="21">
        <v>94789</v>
      </c>
      <c r="L16" s="21">
        <v>810012</v>
      </c>
      <c r="M16" s="21">
        <v>233011</v>
      </c>
      <c r="N16" s="21">
        <v>1137812</v>
      </c>
      <c r="O16" s="21">
        <v>42705</v>
      </c>
      <c r="P16" s="21"/>
      <c r="Q16" s="21">
        <v>3336956</v>
      </c>
      <c r="R16" s="21">
        <v>3379661</v>
      </c>
      <c r="S16" s="21"/>
      <c r="T16" s="21"/>
      <c r="U16" s="21"/>
      <c r="V16" s="21"/>
      <c r="W16" s="21">
        <v>5066070</v>
      </c>
      <c r="X16" s="21">
        <v>14531229</v>
      </c>
      <c r="Y16" s="21">
        <v>-9465159</v>
      </c>
      <c r="Z16" s="6">
        <v>-65.14</v>
      </c>
      <c r="AA16" s="28">
        <v>19375000</v>
      </c>
    </row>
    <row r="17" spans="1:27" ht="13.5">
      <c r="A17" s="5" t="s">
        <v>43</v>
      </c>
      <c r="B17" s="3"/>
      <c r="C17" s="19">
        <v>192331936</v>
      </c>
      <c r="D17" s="19"/>
      <c r="E17" s="20">
        <v>418262200</v>
      </c>
      <c r="F17" s="21">
        <v>411476195</v>
      </c>
      <c r="G17" s="21"/>
      <c r="H17" s="21">
        <v>10993175</v>
      </c>
      <c r="I17" s="21">
        <v>20123976</v>
      </c>
      <c r="J17" s="21">
        <v>31117151</v>
      </c>
      <c r="K17" s="21">
        <v>17767617</v>
      </c>
      <c r="L17" s="21">
        <v>15324696</v>
      </c>
      <c r="M17" s="21">
        <v>23998434</v>
      </c>
      <c r="N17" s="21">
        <v>57090747</v>
      </c>
      <c r="O17" s="21">
        <v>10544880</v>
      </c>
      <c r="P17" s="21">
        <v>1963842</v>
      </c>
      <c r="Q17" s="21">
        <v>15211987</v>
      </c>
      <c r="R17" s="21">
        <v>27720709</v>
      </c>
      <c r="S17" s="21"/>
      <c r="T17" s="21"/>
      <c r="U17" s="21"/>
      <c r="V17" s="21"/>
      <c r="W17" s="21">
        <v>115928607</v>
      </c>
      <c r="X17" s="21">
        <v>308606904</v>
      </c>
      <c r="Y17" s="21">
        <v>-192678297</v>
      </c>
      <c r="Z17" s="6">
        <v>-62.43</v>
      </c>
      <c r="AA17" s="28">
        <v>411476195</v>
      </c>
    </row>
    <row r="18" spans="1:27" ht="13.5">
      <c r="A18" s="5" t="s">
        <v>44</v>
      </c>
      <c r="B18" s="3"/>
      <c r="C18" s="19">
        <v>14828</v>
      </c>
      <c r="D18" s="19"/>
      <c r="E18" s="20">
        <v>1500000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448366444</v>
      </c>
      <c r="D19" s="16">
        <f>SUM(D20:D23)</f>
        <v>0</v>
      </c>
      <c r="E19" s="17">
        <f t="shared" si="3"/>
        <v>590963376</v>
      </c>
      <c r="F19" s="18">
        <f t="shared" si="3"/>
        <v>395460250</v>
      </c>
      <c r="G19" s="18">
        <f t="shared" si="3"/>
        <v>249052</v>
      </c>
      <c r="H19" s="18">
        <f t="shared" si="3"/>
        <v>1133875</v>
      </c>
      <c r="I19" s="18">
        <f t="shared" si="3"/>
        <v>9549898</v>
      </c>
      <c r="J19" s="18">
        <f t="shared" si="3"/>
        <v>10932825</v>
      </c>
      <c r="K19" s="18">
        <f t="shared" si="3"/>
        <v>13748283</v>
      </c>
      <c r="L19" s="18">
        <f t="shared" si="3"/>
        <v>26634460</v>
      </c>
      <c r="M19" s="18">
        <f t="shared" si="3"/>
        <v>18753322</v>
      </c>
      <c r="N19" s="18">
        <f t="shared" si="3"/>
        <v>59136065</v>
      </c>
      <c r="O19" s="18">
        <f t="shared" si="3"/>
        <v>16981106</v>
      </c>
      <c r="P19" s="18">
        <f t="shared" si="3"/>
        <v>10968044</v>
      </c>
      <c r="Q19" s="18">
        <f t="shared" si="3"/>
        <v>28831141</v>
      </c>
      <c r="R19" s="18">
        <f t="shared" si="3"/>
        <v>56780291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126849181</v>
      </c>
      <c r="X19" s="18">
        <f t="shared" si="3"/>
        <v>296594973</v>
      </c>
      <c r="Y19" s="18">
        <f t="shared" si="3"/>
        <v>-169745792</v>
      </c>
      <c r="Z19" s="4">
        <f>+IF(X19&lt;&gt;0,+(Y19/X19)*100,0)</f>
        <v>-57.23151349567883</v>
      </c>
      <c r="AA19" s="30">
        <f>SUM(AA20:AA23)</f>
        <v>395460250</v>
      </c>
    </row>
    <row r="20" spans="1:27" ht="13.5">
      <c r="A20" s="5" t="s">
        <v>46</v>
      </c>
      <c r="B20" s="3"/>
      <c r="C20" s="19">
        <v>183012313</v>
      </c>
      <c r="D20" s="19"/>
      <c r="E20" s="20">
        <v>142318113</v>
      </c>
      <c r="F20" s="21">
        <v>119158821</v>
      </c>
      <c r="G20" s="21">
        <v>249052</v>
      </c>
      <c r="H20" s="21">
        <v>2556226</v>
      </c>
      <c r="I20" s="21">
        <v>8475400</v>
      </c>
      <c r="J20" s="21">
        <v>11280678</v>
      </c>
      <c r="K20" s="21">
        <v>10776570</v>
      </c>
      <c r="L20" s="21">
        <v>14406990</v>
      </c>
      <c r="M20" s="21">
        <v>15884907</v>
      </c>
      <c r="N20" s="21">
        <v>41068467</v>
      </c>
      <c r="O20" s="21">
        <v>9046208</v>
      </c>
      <c r="P20" s="21">
        <v>9887114</v>
      </c>
      <c r="Q20" s="21">
        <v>14833479</v>
      </c>
      <c r="R20" s="21">
        <v>33766801</v>
      </c>
      <c r="S20" s="21"/>
      <c r="T20" s="21"/>
      <c r="U20" s="21"/>
      <c r="V20" s="21"/>
      <c r="W20" s="21">
        <v>86115946</v>
      </c>
      <c r="X20" s="21">
        <v>89369073</v>
      </c>
      <c r="Y20" s="21">
        <v>-3253127</v>
      </c>
      <c r="Z20" s="6">
        <v>-3.64</v>
      </c>
      <c r="AA20" s="28">
        <v>119158821</v>
      </c>
    </row>
    <row r="21" spans="1:27" ht="13.5">
      <c r="A21" s="5" t="s">
        <v>47</v>
      </c>
      <c r="B21" s="3"/>
      <c r="C21" s="19">
        <v>124553353</v>
      </c>
      <c r="D21" s="19"/>
      <c r="E21" s="20">
        <v>278000000</v>
      </c>
      <c r="F21" s="21">
        <v>192051429</v>
      </c>
      <c r="G21" s="21"/>
      <c r="H21" s="21"/>
      <c r="I21" s="21">
        <v>694996</v>
      </c>
      <c r="J21" s="21">
        <v>694996</v>
      </c>
      <c r="K21" s="21">
        <v>522053</v>
      </c>
      <c r="L21" s="21">
        <v>10285888</v>
      </c>
      <c r="M21" s="21">
        <v>972489</v>
      </c>
      <c r="N21" s="21">
        <v>11780430</v>
      </c>
      <c r="O21" s="21">
        <v>7602246</v>
      </c>
      <c r="P21" s="21">
        <v>730475</v>
      </c>
      <c r="Q21" s="21">
        <v>9112958</v>
      </c>
      <c r="R21" s="21">
        <v>17445679</v>
      </c>
      <c r="S21" s="21"/>
      <c r="T21" s="21"/>
      <c r="U21" s="21"/>
      <c r="V21" s="21"/>
      <c r="W21" s="21">
        <v>29921105</v>
      </c>
      <c r="X21" s="21">
        <v>144038493</v>
      </c>
      <c r="Y21" s="21">
        <v>-114117388</v>
      </c>
      <c r="Z21" s="6">
        <v>-79.23</v>
      </c>
      <c r="AA21" s="28">
        <v>192051429</v>
      </c>
    </row>
    <row r="22" spans="1:27" ht="13.5">
      <c r="A22" s="5" t="s">
        <v>48</v>
      </c>
      <c r="B22" s="3"/>
      <c r="C22" s="22">
        <v>136096945</v>
      </c>
      <c r="D22" s="22"/>
      <c r="E22" s="23">
        <v>140545263</v>
      </c>
      <c r="F22" s="24">
        <v>54400000</v>
      </c>
      <c r="G22" s="24"/>
      <c r="H22" s="24">
        <v>-1422351</v>
      </c>
      <c r="I22" s="24">
        <v>50785</v>
      </c>
      <c r="J22" s="24">
        <v>-1371566</v>
      </c>
      <c r="K22" s="24">
        <v>2449660</v>
      </c>
      <c r="L22" s="24">
        <v>986394</v>
      </c>
      <c r="M22" s="24">
        <v>1895926</v>
      </c>
      <c r="N22" s="24">
        <v>5331980</v>
      </c>
      <c r="O22" s="24">
        <v>332652</v>
      </c>
      <c r="P22" s="24">
        <v>350455</v>
      </c>
      <c r="Q22" s="24">
        <v>3562679</v>
      </c>
      <c r="R22" s="24">
        <v>4245786</v>
      </c>
      <c r="S22" s="24"/>
      <c r="T22" s="24"/>
      <c r="U22" s="24"/>
      <c r="V22" s="24"/>
      <c r="W22" s="24">
        <v>8206200</v>
      </c>
      <c r="X22" s="24">
        <v>40799970</v>
      </c>
      <c r="Y22" s="24">
        <v>-32593770</v>
      </c>
      <c r="Z22" s="7">
        <v>-79.89</v>
      </c>
      <c r="AA22" s="29">
        <v>54400000</v>
      </c>
    </row>
    <row r="23" spans="1:27" ht="13.5">
      <c r="A23" s="5" t="s">
        <v>49</v>
      </c>
      <c r="B23" s="3"/>
      <c r="C23" s="19">
        <v>4703833</v>
      </c>
      <c r="D23" s="19"/>
      <c r="E23" s="20">
        <v>30100000</v>
      </c>
      <c r="F23" s="21">
        <v>29850000</v>
      </c>
      <c r="G23" s="21"/>
      <c r="H23" s="21"/>
      <c r="I23" s="21">
        <v>328717</v>
      </c>
      <c r="J23" s="21">
        <v>328717</v>
      </c>
      <c r="K23" s="21"/>
      <c r="L23" s="21">
        <v>955188</v>
      </c>
      <c r="M23" s="21"/>
      <c r="N23" s="21">
        <v>955188</v>
      </c>
      <c r="O23" s="21"/>
      <c r="P23" s="21"/>
      <c r="Q23" s="21">
        <v>1322025</v>
      </c>
      <c r="R23" s="21">
        <v>1322025</v>
      </c>
      <c r="S23" s="21"/>
      <c r="T23" s="21"/>
      <c r="U23" s="21"/>
      <c r="V23" s="21"/>
      <c r="W23" s="21">
        <v>2605930</v>
      </c>
      <c r="X23" s="21">
        <v>22387437</v>
      </c>
      <c r="Y23" s="21">
        <v>-19781507</v>
      </c>
      <c r="Z23" s="6">
        <v>-88.36</v>
      </c>
      <c r="AA23" s="28">
        <v>29850000</v>
      </c>
    </row>
    <row r="24" spans="1:27" ht="13.5">
      <c r="A24" s="2" t="s">
        <v>50</v>
      </c>
      <c r="B24" s="8"/>
      <c r="C24" s="16">
        <v>1196006</v>
      </c>
      <c r="D24" s="16"/>
      <c r="E24" s="17">
        <v>8700000</v>
      </c>
      <c r="F24" s="18">
        <v>2000000</v>
      </c>
      <c r="G24" s="18"/>
      <c r="H24" s="18"/>
      <c r="I24" s="18"/>
      <c r="J24" s="18"/>
      <c r="K24" s="18"/>
      <c r="L24" s="18"/>
      <c r="M24" s="18">
        <v>1417240</v>
      </c>
      <c r="N24" s="18">
        <v>1417240</v>
      </c>
      <c r="O24" s="18"/>
      <c r="P24" s="18"/>
      <c r="Q24" s="18"/>
      <c r="R24" s="18"/>
      <c r="S24" s="18"/>
      <c r="T24" s="18"/>
      <c r="U24" s="18"/>
      <c r="V24" s="18"/>
      <c r="W24" s="18">
        <v>1417240</v>
      </c>
      <c r="X24" s="18">
        <v>1499994</v>
      </c>
      <c r="Y24" s="18">
        <v>-82754</v>
      </c>
      <c r="Z24" s="4">
        <v>-5.52</v>
      </c>
      <c r="AA24" s="30">
        <v>2000000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822960939</v>
      </c>
      <c r="D25" s="50">
        <f>+D5+D9+D15+D19+D24</f>
        <v>0</v>
      </c>
      <c r="E25" s="51">
        <f t="shared" si="4"/>
        <v>1266260876</v>
      </c>
      <c r="F25" s="52">
        <f t="shared" si="4"/>
        <v>1017167100</v>
      </c>
      <c r="G25" s="52">
        <f t="shared" si="4"/>
        <v>2775806</v>
      </c>
      <c r="H25" s="52">
        <f t="shared" si="4"/>
        <v>15815847</v>
      </c>
      <c r="I25" s="52">
        <f t="shared" si="4"/>
        <v>29692094</v>
      </c>
      <c r="J25" s="52">
        <f t="shared" si="4"/>
        <v>48283747</v>
      </c>
      <c r="K25" s="52">
        <f t="shared" si="4"/>
        <v>37275252</v>
      </c>
      <c r="L25" s="52">
        <f t="shared" si="4"/>
        <v>43075479</v>
      </c>
      <c r="M25" s="52">
        <f t="shared" si="4"/>
        <v>50226587</v>
      </c>
      <c r="N25" s="52">
        <f t="shared" si="4"/>
        <v>130577318</v>
      </c>
      <c r="O25" s="52">
        <f t="shared" si="4"/>
        <v>30416037</v>
      </c>
      <c r="P25" s="52">
        <f t="shared" si="4"/>
        <v>20413103</v>
      </c>
      <c r="Q25" s="52">
        <f t="shared" si="4"/>
        <v>51947728</v>
      </c>
      <c r="R25" s="52">
        <f t="shared" si="4"/>
        <v>102776868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281637933</v>
      </c>
      <c r="X25" s="52">
        <f t="shared" si="4"/>
        <v>762874632</v>
      </c>
      <c r="Y25" s="52">
        <f t="shared" si="4"/>
        <v>-481236699</v>
      </c>
      <c r="Z25" s="53">
        <f>+IF(X25&lt;&gt;0,+(Y25/X25)*100,0)</f>
        <v>-63.08201620734978</v>
      </c>
      <c r="AA25" s="54">
        <f>+AA5+AA9+AA15+AA19+AA24</f>
        <v>1017167100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552627257</v>
      </c>
      <c r="D28" s="19"/>
      <c r="E28" s="20">
        <v>985339310</v>
      </c>
      <c r="F28" s="21">
        <v>860916772</v>
      </c>
      <c r="G28" s="21">
        <v>7541</v>
      </c>
      <c r="H28" s="21">
        <v>10381960</v>
      </c>
      <c r="I28" s="21">
        <v>25344596</v>
      </c>
      <c r="J28" s="21">
        <v>35734097</v>
      </c>
      <c r="K28" s="21">
        <v>26328806</v>
      </c>
      <c r="L28" s="21">
        <v>30729551</v>
      </c>
      <c r="M28" s="21">
        <v>30607587</v>
      </c>
      <c r="N28" s="21">
        <v>87665944</v>
      </c>
      <c r="O28" s="21">
        <v>21886409</v>
      </c>
      <c r="P28" s="21">
        <v>6955982</v>
      </c>
      <c r="Q28" s="21">
        <v>35170036</v>
      </c>
      <c r="R28" s="21">
        <v>64012427</v>
      </c>
      <c r="S28" s="21"/>
      <c r="T28" s="21"/>
      <c r="U28" s="21"/>
      <c r="V28" s="21"/>
      <c r="W28" s="21">
        <v>187412468</v>
      </c>
      <c r="X28" s="21">
        <v>645687018</v>
      </c>
      <c r="Y28" s="21">
        <v>-458274550</v>
      </c>
      <c r="Z28" s="6">
        <v>-70.97</v>
      </c>
      <c r="AA28" s="19">
        <v>860916772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10574850</v>
      </c>
      <c r="D31" s="19"/>
      <c r="E31" s="20">
        <v>2058564</v>
      </c>
      <c r="F31" s="21">
        <v>13408079</v>
      </c>
      <c r="G31" s="21">
        <v>163883</v>
      </c>
      <c r="H31" s="21">
        <v>836333</v>
      </c>
      <c r="I31" s="21">
        <v>643186</v>
      </c>
      <c r="J31" s="21">
        <v>1643402</v>
      </c>
      <c r="K31" s="21">
        <v>1046946</v>
      </c>
      <c r="L31" s="21">
        <v>454091</v>
      </c>
      <c r="M31" s="21">
        <v>304993</v>
      </c>
      <c r="N31" s="21">
        <v>1806030</v>
      </c>
      <c r="O31" s="21">
        <v>575140</v>
      </c>
      <c r="P31" s="21">
        <v>2598247</v>
      </c>
      <c r="Q31" s="21">
        <v>450151</v>
      </c>
      <c r="R31" s="21">
        <v>3623538</v>
      </c>
      <c r="S31" s="21"/>
      <c r="T31" s="21"/>
      <c r="U31" s="21"/>
      <c r="V31" s="21"/>
      <c r="W31" s="21">
        <v>7072970</v>
      </c>
      <c r="X31" s="21">
        <v>10056051</v>
      </c>
      <c r="Y31" s="21">
        <v>-2983081</v>
      </c>
      <c r="Z31" s="6">
        <v>-29.66</v>
      </c>
      <c r="AA31" s="28">
        <v>13408079</v>
      </c>
    </row>
    <row r="32" spans="1:27" ht="13.5">
      <c r="A32" s="58" t="s">
        <v>58</v>
      </c>
      <c r="B32" s="3"/>
      <c r="C32" s="25">
        <f aca="true" t="shared" si="5" ref="C32:Y32">SUM(C28:C31)</f>
        <v>563202107</v>
      </c>
      <c r="D32" s="25">
        <f>SUM(D28:D31)</f>
        <v>0</v>
      </c>
      <c r="E32" s="26">
        <f t="shared" si="5"/>
        <v>987397874</v>
      </c>
      <c r="F32" s="27">
        <f t="shared" si="5"/>
        <v>874324851</v>
      </c>
      <c r="G32" s="27">
        <f t="shared" si="5"/>
        <v>171424</v>
      </c>
      <c r="H32" s="27">
        <f t="shared" si="5"/>
        <v>11218293</v>
      </c>
      <c r="I32" s="27">
        <f t="shared" si="5"/>
        <v>25987782</v>
      </c>
      <c r="J32" s="27">
        <f t="shared" si="5"/>
        <v>37377499</v>
      </c>
      <c r="K32" s="27">
        <f t="shared" si="5"/>
        <v>27375752</v>
      </c>
      <c r="L32" s="27">
        <f t="shared" si="5"/>
        <v>31183642</v>
      </c>
      <c r="M32" s="27">
        <f t="shared" si="5"/>
        <v>30912580</v>
      </c>
      <c r="N32" s="27">
        <f t="shared" si="5"/>
        <v>89471974</v>
      </c>
      <c r="O32" s="27">
        <f t="shared" si="5"/>
        <v>22461549</v>
      </c>
      <c r="P32" s="27">
        <f t="shared" si="5"/>
        <v>9554229</v>
      </c>
      <c r="Q32" s="27">
        <f t="shared" si="5"/>
        <v>35620187</v>
      </c>
      <c r="R32" s="27">
        <f t="shared" si="5"/>
        <v>67635965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194485438</v>
      </c>
      <c r="X32" s="27">
        <f t="shared" si="5"/>
        <v>655743069</v>
      </c>
      <c r="Y32" s="27">
        <f t="shared" si="5"/>
        <v>-461257631</v>
      </c>
      <c r="Z32" s="13">
        <f>+IF(X32&lt;&gt;0,+(Y32/X32)*100,0)</f>
        <v>-70.34121332054826</v>
      </c>
      <c r="AA32" s="31">
        <f>SUM(AA28:AA31)</f>
        <v>874324851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22001165</v>
      </c>
      <c r="D34" s="19"/>
      <c r="E34" s="20">
        <v>77707953</v>
      </c>
      <c r="F34" s="21">
        <v>77707953</v>
      </c>
      <c r="G34" s="21">
        <v>2526754</v>
      </c>
      <c r="H34" s="21">
        <v>3116547</v>
      </c>
      <c r="I34" s="21"/>
      <c r="J34" s="21">
        <v>5643301</v>
      </c>
      <c r="K34" s="21">
        <v>5145155</v>
      </c>
      <c r="L34" s="21"/>
      <c r="M34" s="21">
        <v>4634121</v>
      </c>
      <c r="N34" s="21">
        <v>9779276</v>
      </c>
      <c r="O34" s="21">
        <v>2769246</v>
      </c>
      <c r="P34" s="21">
        <v>5257209</v>
      </c>
      <c r="Q34" s="21">
        <v>4391994</v>
      </c>
      <c r="R34" s="21">
        <v>12418449</v>
      </c>
      <c r="S34" s="21"/>
      <c r="T34" s="21"/>
      <c r="U34" s="21"/>
      <c r="V34" s="21"/>
      <c r="W34" s="21">
        <v>27841026</v>
      </c>
      <c r="X34" s="21">
        <v>58280958</v>
      </c>
      <c r="Y34" s="21">
        <v>-30439932</v>
      </c>
      <c r="Z34" s="6">
        <v>-52.23</v>
      </c>
      <c r="AA34" s="28">
        <v>77707953</v>
      </c>
    </row>
    <row r="35" spans="1:27" ht="13.5">
      <c r="A35" s="59" t="s">
        <v>61</v>
      </c>
      <c r="B35" s="3"/>
      <c r="C35" s="19">
        <v>183663946</v>
      </c>
      <c r="D35" s="19"/>
      <c r="E35" s="20">
        <v>201155049</v>
      </c>
      <c r="F35" s="21">
        <v>65134296</v>
      </c>
      <c r="G35" s="21">
        <v>77628</v>
      </c>
      <c r="H35" s="21">
        <v>1481007</v>
      </c>
      <c r="I35" s="21">
        <v>3704312</v>
      </c>
      <c r="J35" s="21">
        <v>5262947</v>
      </c>
      <c r="K35" s="21">
        <v>4754345</v>
      </c>
      <c r="L35" s="21">
        <v>11891837</v>
      </c>
      <c r="M35" s="21">
        <v>14679886</v>
      </c>
      <c r="N35" s="21">
        <v>31326068</v>
      </c>
      <c r="O35" s="21">
        <v>5185242</v>
      </c>
      <c r="P35" s="21">
        <v>5601665</v>
      </c>
      <c r="Q35" s="21">
        <v>11935547</v>
      </c>
      <c r="R35" s="21">
        <v>22722454</v>
      </c>
      <c r="S35" s="21"/>
      <c r="T35" s="21"/>
      <c r="U35" s="21"/>
      <c r="V35" s="21"/>
      <c r="W35" s="21">
        <v>59311469</v>
      </c>
      <c r="X35" s="21">
        <v>48850605</v>
      </c>
      <c r="Y35" s="21">
        <v>10460864</v>
      </c>
      <c r="Z35" s="6">
        <v>21.41</v>
      </c>
      <c r="AA35" s="28">
        <v>65134296</v>
      </c>
    </row>
    <row r="36" spans="1:27" ht="13.5">
      <c r="A36" s="60" t="s">
        <v>62</v>
      </c>
      <c r="B36" s="10"/>
      <c r="C36" s="61">
        <f aca="true" t="shared" si="6" ref="C36:Y36">SUM(C32:C35)</f>
        <v>768867218</v>
      </c>
      <c r="D36" s="61">
        <f>SUM(D32:D35)</f>
        <v>0</v>
      </c>
      <c r="E36" s="62">
        <f t="shared" si="6"/>
        <v>1266260876</v>
      </c>
      <c r="F36" s="63">
        <f t="shared" si="6"/>
        <v>1017167100</v>
      </c>
      <c r="G36" s="63">
        <f t="shared" si="6"/>
        <v>2775806</v>
      </c>
      <c r="H36" s="63">
        <f t="shared" si="6"/>
        <v>15815847</v>
      </c>
      <c r="I36" s="63">
        <f t="shared" si="6"/>
        <v>29692094</v>
      </c>
      <c r="J36" s="63">
        <f t="shared" si="6"/>
        <v>48283747</v>
      </c>
      <c r="K36" s="63">
        <f t="shared" si="6"/>
        <v>37275252</v>
      </c>
      <c r="L36" s="63">
        <f t="shared" si="6"/>
        <v>43075479</v>
      </c>
      <c r="M36" s="63">
        <f t="shared" si="6"/>
        <v>50226587</v>
      </c>
      <c r="N36" s="63">
        <f t="shared" si="6"/>
        <v>130577318</v>
      </c>
      <c r="O36" s="63">
        <f t="shared" si="6"/>
        <v>30416037</v>
      </c>
      <c r="P36" s="63">
        <f t="shared" si="6"/>
        <v>20413103</v>
      </c>
      <c r="Q36" s="63">
        <f t="shared" si="6"/>
        <v>51947728</v>
      </c>
      <c r="R36" s="63">
        <f t="shared" si="6"/>
        <v>102776868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281637933</v>
      </c>
      <c r="X36" s="63">
        <f t="shared" si="6"/>
        <v>762874632</v>
      </c>
      <c r="Y36" s="63">
        <f t="shared" si="6"/>
        <v>-481236699</v>
      </c>
      <c r="Z36" s="64">
        <f>+IF(X36&lt;&gt;0,+(Y36/X36)*100,0)</f>
        <v>-63.08201620734978</v>
      </c>
      <c r="AA36" s="65">
        <f>SUM(AA32:AA35)</f>
        <v>1017167100</v>
      </c>
    </row>
    <row r="37" spans="1:27" ht="13.5">
      <c r="A37" s="14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1201186652</v>
      </c>
      <c r="D5" s="16">
        <f>SUM(D6:D8)</f>
        <v>0</v>
      </c>
      <c r="E5" s="17">
        <f t="shared" si="0"/>
        <v>1817736728</v>
      </c>
      <c r="F5" s="18">
        <f t="shared" si="0"/>
        <v>1768340820</v>
      </c>
      <c r="G5" s="18">
        <f t="shared" si="0"/>
        <v>0</v>
      </c>
      <c r="H5" s="18">
        <f t="shared" si="0"/>
        <v>911088</v>
      </c>
      <c r="I5" s="18">
        <f t="shared" si="0"/>
        <v>13021355</v>
      </c>
      <c r="J5" s="18">
        <f t="shared" si="0"/>
        <v>13932443</v>
      </c>
      <c r="K5" s="18">
        <f t="shared" si="0"/>
        <v>85372480</v>
      </c>
      <c r="L5" s="18">
        <f t="shared" si="0"/>
        <v>34063615</v>
      </c>
      <c r="M5" s="18">
        <f t="shared" si="0"/>
        <v>92215219</v>
      </c>
      <c r="N5" s="18">
        <f t="shared" si="0"/>
        <v>211651314</v>
      </c>
      <c r="O5" s="18">
        <f t="shared" si="0"/>
        <v>63340381</v>
      </c>
      <c r="P5" s="18">
        <f t="shared" si="0"/>
        <v>48529651</v>
      </c>
      <c r="Q5" s="18">
        <f t="shared" si="0"/>
        <v>160427029</v>
      </c>
      <c r="R5" s="18">
        <f t="shared" si="0"/>
        <v>272297061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497880818</v>
      </c>
      <c r="X5" s="18">
        <f t="shared" si="0"/>
        <v>1326255453</v>
      </c>
      <c r="Y5" s="18">
        <f t="shared" si="0"/>
        <v>-828374635</v>
      </c>
      <c r="Z5" s="4">
        <f>+IF(X5&lt;&gt;0,+(Y5/X5)*100,0)</f>
        <v>-62.45965911968243</v>
      </c>
      <c r="AA5" s="16">
        <f>SUM(AA6:AA8)</f>
        <v>1768340820</v>
      </c>
    </row>
    <row r="6" spans="1:27" ht="13.5">
      <c r="A6" s="5" t="s">
        <v>32</v>
      </c>
      <c r="B6" s="3"/>
      <c r="C6" s="19">
        <v>90973629</v>
      </c>
      <c r="D6" s="19"/>
      <c r="E6" s="20">
        <v>115000000</v>
      </c>
      <c r="F6" s="21">
        <v>69322494</v>
      </c>
      <c r="G6" s="21"/>
      <c r="H6" s="21"/>
      <c r="I6" s="21">
        <v>233414</v>
      </c>
      <c r="J6" s="21">
        <v>233414</v>
      </c>
      <c r="K6" s="21">
        <v>20595105</v>
      </c>
      <c r="L6" s="21">
        <v>4104905</v>
      </c>
      <c r="M6" s="21">
        <v>55290</v>
      </c>
      <c r="N6" s="21">
        <v>24755300</v>
      </c>
      <c r="O6" s="21">
        <v>58400</v>
      </c>
      <c r="P6" s="21">
        <v>724607</v>
      </c>
      <c r="Q6" s="21">
        <v>86296</v>
      </c>
      <c r="R6" s="21">
        <v>869303</v>
      </c>
      <c r="S6" s="21"/>
      <c r="T6" s="21"/>
      <c r="U6" s="21"/>
      <c r="V6" s="21"/>
      <c r="W6" s="21">
        <v>25858017</v>
      </c>
      <c r="X6" s="21">
        <v>51991857</v>
      </c>
      <c r="Y6" s="21">
        <v>-26133840</v>
      </c>
      <c r="Z6" s="6">
        <v>-50.27</v>
      </c>
      <c r="AA6" s="28">
        <v>69322494</v>
      </c>
    </row>
    <row r="7" spans="1:27" ht="13.5">
      <c r="A7" s="5" t="s">
        <v>33</v>
      </c>
      <c r="B7" s="3"/>
      <c r="C7" s="22">
        <v>1109892957</v>
      </c>
      <c r="D7" s="22"/>
      <c r="E7" s="23">
        <v>1702706728</v>
      </c>
      <c r="F7" s="24">
        <v>1698988326</v>
      </c>
      <c r="G7" s="24"/>
      <c r="H7" s="24">
        <v>911088</v>
      </c>
      <c r="I7" s="24">
        <v>12762161</v>
      </c>
      <c r="J7" s="24">
        <v>13673249</v>
      </c>
      <c r="K7" s="24">
        <v>64777375</v>
      </c>
      <c r="L7" s="24">
        <v>29958710</v>
      </c>
      <c r="M7" s="24">
        <v>92159929</v>
      </c>
      <c r="N7" s="24">
        <v>186896014</v>
      </c>
      <c r="O7" s="24">
        <v>63281981</v>
      </c>
      <c r="P7" s="24">
        <v>47805044</v>
      </c>
      <c r="Q7" s="24">
        <v>160336783</v>
      </c>
      <c r="R7" s="24">
        <v>271423808</v>
      </c>
      <c r="S7" s="24"/>
      <c r="T7" s="24"/>
      <c r="U7" s="24"/>
      <c r="V7" s="24"/>
      <c r="W7" s="24">
        <v>471993071</v>
      </c>
      <c r="X7" s="24">
        <v>1274241096</v>
      </c>
      <c r="Y7" s="24">
        <v>-802248025</v>
      </c>
      <c r="Z7" s="7">
        <v>-62.96</v>
      </c>
      <c r="AA7" s="29">
        <v>1698988326</v>
      </c>
    </row>
    <row r="8" spans="1:27" ht="13.5">
      <c r="A8" s="5" t="s">
        <v>34</v>
      </c>
      <c r="B8" s="3"/>
      <c r="C8" s="19">
        <v>320066</v>
      </c>
      <c r="D8" s="19"/>
      <c r="E8" s="20">
        <v>30000</v>
      </c>
      <c r="F8" s="21">
        <v>30000</v>
      </c>
      <c r="G8" s="21"/>
      <c r="H8" s="21"/>
      <c r="I8" s="21">
        <v>25780</v>
      </c>
      <c r="J8" s="21">
        <v>25780</v>
      </c>
      <c r="K8" s="21"/>
      <c r="L8" s="21"/>
      <c r="M8" s="21"/>
      <c r="N8" s="21"/>
      <c r="O8" s="21"/>
      <c r="P8" s="21"/>
      <c r="Q8" s="21">
        <v>3950</v>
      </c>
      <c r="R8" s="21">
        <v>3950</v>
      </c>
      <c r="S8" s="21"/>
      <c r="T8" s="21"/>
      <c r="U8" s="21"/>
      <c r="V8" s="21"/>
      <c r="W8" s="21">
        <v>29730</v>
      </c>
      <c r="X8" s="21">
        <v>22500</v>
      </c>
      <c r="Y8" s="21">
        <v>7230</v>
      </c>
      <c r="Z8" s="6">
        <v>32.13</v>
      </c>
      <c r="AA8" s="28">
        <v>30000</v>
      </c>
    </row>
    <row r="9" spans="1:27" ht="13.5">
      <c r="A9" s="2" t="s">
        <v>35</v>
      </c>
      <c r="B9" s="3"/>
      <c r="C9" s="16">
        <f aca="true" t="shared" si="1" ref="C9:Y9">SUM(C10:C14)</f>
        <v>1864234100</v>
      </c>
      <c r="D9" s="16">
        <f>SUM(D10:D14)</f>
        <v>0</v>
      </c>
      <c r="E9" s="17">
        <f t="shared" si="1"/>
        <v>2059206890</v>
      </c>
      <c r="F9" s="18">
        <f t="shared" si="1"/>
        <v>1876634804</v>
      </c>
      <c r="G9" s="18">
        <f t="shared" si="1"/>
        <v>271865</v>
      </c>
      <c r="H9" s="18">
        <f t="shared" si="1"/>
        <v>53516503</v>
      </c>
      <c r="I9" s="18">
        <f t="shared" si="1"/>
        <v>37731537</v>
      </c>
      <c r="J9" s="18">
        <f t="shared" si="1"/>
        <v>91519905</v>
      </c>
      <c r="K9" s="18">
        <f t="shared" si="1"/>
        <v>185102380</v>
      </c>
      <c r="L9" s="18">
        <f t="shared" si="1"/>
        <v>64958068</v>
      </c>
      <c r="M9" s="18">
        <f t="shared" si="1"/>
        <v>159192792</v>
      </c>
      <c r="N9" s="18">
        <f t="shared" si="1"/>
        <v>409253240</v>
      </c>
      <c r="O9" s="18">
        <f t="shared" si="1"/>
        <v>54890800</v>
      </c>
      <c r="P9" s="18">
        <f t="shared" si="1"/>
        <v>46619914</v>
      </c>
      <c r="Q9" s="18">
        <f t="shared" si="1"/>
        <v>93981941</v>
      </c>
      <c r="R9" s="18">
        <f t="shared" si="1"/>
        <v>195492655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696265800</v>
      </c>
      <c r="X9" s="18">
        <f t="shared" si="1"/>
        <v>1407475629</v>
      </c>
      <c r="Y9" s="18">
        <f t="shared" si="1"/>
        <v>-711209829</v>
      </c>
      <c r="Z9" s="4">
        <f>+IF(X9&lt;&gt;0,+(Y9/X9)*100,0)</f>
        <v>-50.53088055992193</v>
      </c>
      <c r="AA9" s="30">
        <f>SUM(AA10:AA14)</f>
        <v>1876634804</v>
      </c>
    </row>
    <row r="10" spans="1:27" ht="13.5">
      <c r="A10" s="5" t="s">
        <v>36</v>
      </c>
      <c r="B10" s="3"/>
      <c r="C10" s="19">
        <v>128834815</v>
      </c>
      <c r="D10" s="19"/>
      <c r="E10" s="20">
        <v>160300000</v>
      </c>
      <c r="F10" s="21">
        <v>89610000</v>
      </c>
      <c r="G10" s="21"/>
      <c r="H10" s="21">
        <v>2096209</v>
      </c>
      <c r="I10" s="21">
        <v>5026937</v>
      </c>
      <c r="J10" s="21">
        <v>7123146</v>
      </c>
      <c r="K10" s="21">
        <v>6263562</v>
      </c>
      <c r="L10" s="21">
        <v>8517651</v>
      </c>
      <c r="M10" s="21">
        <v>5415578</v>
      </c>
      <c r="N10" s="21">
        <v>20196791</v>
      </c>
      <c r="O10" s="21">
        <v>4110792</v>
      </c>
      <c r="P10" s="21">
        <v>4606666</v>
      </c>
      <c r="Q10" s="21">
        <v>8057437</v>
      </c>
      <c r="R10" s="21">
        <v>16774895</v>
      </c>
      <c r="S10" s="21"/>
      <c r="T10" s="21"/>
      <c r="U10" s="21"/>
      <c r="V10" s="21"/>
      <c r="W10" s="21">
        <v>44094832</v>
      </c>
      <c r="X10" s="21">
        <v>67207464</v>
      </c>
      <c r="Y10" s="21">
        <v>-23112632</v>
      </c>
      <c r="Z10" s="6">
        <v>-34.39</v>
      </c>
      <c r="AA10" s="28">
        <v>89610000</v>
      </c>
    </row>
    <row r="11" spans="1:27" ht="13.5">
      <c r="A11" s="5" t="s">
        <v>37</v>
      </c>
      <c r="B11" s="3"/>
      <c r="C11" s="19">
        <v>350287726</v>
      </c>
      <c r="D11" s="19"/>
      <c r="E11" s="20">
        <v>343000000</v>
      </c>
      <c r="F11" s="21">
        <v>286793989</v>
      </c>
      <c r="G11" s="21">
        <v>29950</v>
      </c>
      <c r="H11" s="21">
        <v>698950</v>
      </c>
      <c r="I11" s="21">
        <v>2066421</v>
      </c>
      <c r="J11" s="21">
        <v>2795321</v>
      </c>
      <c r="K11" s="21">
        <v>29857491</v>
      </c>
      <c r="L11" s="21">
        <v>3710424</v>
      </c>
      <c r="M11" s="21">
        <v>18136825</v>
      </c>
      <c r="N11" s="21">
        <v>51704740</v>
      </c>
      <c r="O11" s="21">
        <v>8192256</v>
      </c>
      <c r="P11" s="21">
        <v>10955827</v>
      </c>
      <c r="Q11" s="21">
        <v>18216073</v>
      </c>
      <c r="R11" s="21">
        <v>37364156</v>
      </c>
      <c r="S11" s="21"/>
      <c r="T11" s="21"/>
      <c r="U11" s="21"/>
      <c r="V11" s="21"/>
      <c r="W11" s="21">
        <v>91864217</v>
      </c>
      <c r="X11" s="21">
        <v>215095284</v>
      </c>
      <c r="Y11" s="21">
        <v>-123231067</v>
      </c>
      <c r="Z11" s="6">
        <v>-57.29</v>
      </c>
      <c r="AA11" s="28">
        <v>286793989</v>
      </c>
    </row>
    <row r="12" spans="1:27" ht="13.5">
      <c r="A12" s="5" t="s">
        <v>38</v>
      </c>
      <c r="B12" s="3"/>
      <c r="C12" s="19">
        <v>168661147</v>
      </c>
      <c r="D12" s="19"/>
      <c r="E12" s="20">
        <v>115300000</v>
      </c>
      <c r="F12" s="21">
        <v>113300000</v>
      </c>
      <c r="G12" s="21"/>
      <c r="H12" s="21">
        <v>3657363</v>
      </c>
      <c r="I12" s="21">
        <v>3719042</v>
      </c>
      <c r="J12" s="21">
        <v>7376405</v>
      </c>
      <c r="K12" s="21">
        <v>1125832</v>
      </c>
      <c r="L12" s="21">
        <v>3230098</v>
      </c>
      <c r="M12" s="21">
        <v>8554213</v>
      </c>
      <c r="N12" s="21">
        <v>12910143</v>
      </c>
      <c r="O12" s="21">
        <v>5492346</v>
      </c>
      <c r="P12" s="21">
        <v>12942587</v>
      </c>
      <c r="Q12" s="21">
        <v>3696525</v>
      </c>
      <c r="R12" s="21">
        <v>22131458</v>
      </c>
      <c r="S12" s="21"/>
      <c r="T12" s="21"/>
      <c r="U12" s="21"/>
      <c r="V12" s="21"/>
      <c r="W12" s="21">
        <v>42418006</v>
      </c>
      <c r="X12" s="21">
        <v>84974922</v>
      </c>
      <c r="Y12" s="21">
        <v>-42556916</v>
      </c>
      <c r="Z12" s="6">
        <v>-50.08</v>
      </c>
      <c r="AA12" s="28">
        <v>113300000</v>
      </c>
    </row>
    <row r="13" spans="1:27" ht="13.5">
      <c r="A13" s="5" t="s">
        <v>39</v>
      </c>
      <c r="B13" s="3"/>
      <c r="C13" s="19">
        <v>1205436996</v>
      </c>
      <c r="D13" s="19"/>
      <c r="E13" s="20">
        <v>1426656890</v>
      </c>
      <c r="F13" s="21">
        <v>1383289815</v>
      </c>
      <c r="G13" s="21">
        <v>241915</v>
      </c>
      <c r="H13" s="21">
        <v>46978806</v>
      </c>
      <c r="I13" s="21">
        <v>26801712</v>
      </c>
      <c r="J13" s="21">
        <v>74022433</v>
      </c>
      <c r="K13" s="21">
        <v>147762508</v>
      </c>
      <c r="L13" s="21">
        <v>49065060</v>
      </c>
      <c r="M13" s="21">
        <v>126965497</v>
      </c>
      <c r="N13" s="21">
        <v>323793065</v>
      </c>
      <c r="O13" s="21">
        <v>36922925</v>
      </c>
      <c r="P13" s="21">
        <v>18006918</v>
      </c>
      <c r="Q13" s="21">
        <v>63249292</v>
      </c>
      <c r="R13" s="21">
        <v>118179135</v>
      </c>
      <c r="S13" s="21"/>
      <c r="T13" s="21"/>
      <c r="U13" s="21"/>
      <c r="V13" s="21"/>
      <c r="W13" s="21">
        <v>515994633</v>
      </c>
      <c r="X13" s="21">
        <v>1037467233</v>
      </c>
      <c r="Y13" s="21">
        <v>-521472600</v>
      </c>
      <c r="Z13" s="6">
        <v>-50.26</v>
      </c>
      <c r="AA13" s="28">
        <v>1383289815</v>
      </c>
    </row>
    <row r="14" spans="1:27" ht="13.5">
      <c r="A14" s="5" t="s">
        <v>40</v>
      </c>
      <c r="B14" s="3"/>
      <c r="C14" s="22">
        <v>11013416</v>
      </c>
      <c r="D14" s="22"/>
      <c r="E14" s="23">
        <v>13950000</v>
      </c>
      <c r="F14" s="24">
        <v>3641000</v>
      </c>
      <c r="G14" s="24"/>
      <c r="H14" s="24">
        <v>85175</v>
      </c>
      <c r="I14" s="24">
        <v>117425</v>
      </c>
      <c r="J14" s="24">
        <v>202600</v>
      </c>
      <c r="K14" s="24">
        <v>92987</v>
      </c>
      <c r="L14" s="24">
        <v>434835</v>
      </c>
      <c r="M14" s="24">
        <v>120679</v>
      </c>
      <c r="N14" s="24">
        <v>648501</v>
      </c>
      <c r="O14" s="24">
        <v>172481</v>
      </c>
      <c r="P14" s="24">
        <v>107916</v>
      </c>
      <c r="Q14" s="24">
        <v>762614</v>
      </c>
      <c r="R14" s="24">
        <v>1043011</v>
      </c>
      <c r="S14" s="24"/>
      <c r="T14" s="24"/>
      <c r="U14" s="24"/>
      <c r="V14" s="24"/>
      <c r="W14" s="24">
        <v>1894112</v>
      </c>
      <c r="X14" s="24">
        <v>2730726</v>
      </c>
      <c r="Y14" s="24">
        <v>-836614</v>
      </c>
      <c r="Z14" s="7">
        <v>-30.64</v>
      </c>
      <c r="AA14" s="29">
        <v>3641000</v>
      </c>
    </row>
    <row r="15" spans="1:27" ht="13.5">
      <c r="A15" s="2" t="s">
        <v>41</v>
      </c>
      <c r="B15" s="8"/>
      <c r="C15" s="16">
        <f aca="true" t="shared" si="2" ref="C15:Y15">SUM(C16:C18)</f>
        <v>1323095278</v>
      </c>
      <c r="D15" s="16">
        <f>SUM(D16:D18)</f>
        <v>0</v>
      </c>
      <c r="E15" s="17">
        <f t="shared" si="2"/>
        <v>1689212913</v>
      </c>
      <c r="F15" s="18">
        <f t="shared" si="2"/>
        <v>1322190787</v>
      </c>
      <c r="G15" s="18">
        <f t="shared" si="2"/>
        <v>181416</v>
      </c>
      <c r="H15" s="18">
        <f t="shared" si="2"/>
        <v>2734287</v>
      </c>
      <c r="I15" s="18">
        <f t="shared" si="2"/>
        <v>39611139</v>
      </c>
      <c r="J15" s="18">
        <f t="shared" si="2"/>
        <v>42526842</v>
      </c>
      <c r="K15" s="18">
        <f t="shared" si="2"/>
        <v>123537438</v>
      </c>
      <c r="L15" s="18">
        <f t="shared" si="2"/>
        <v>107388311</v>
      </c>
      <c r="M15" s="18">
        <f t="shared" si="2"/>
        <v>135576937</v>
      </c>
      <c r="N15" s="18">
        <f t="shared" si="2"/>
        <v>366502686</v>
      </c>
      <c r="O15" s="18">
        <f t="shared" si="2"/>
        <v>15965022</v>
      </c>
      <c r="P15" s="18">
        <f t="shared" si="2"/>
        <v>79479681</v>
      </c>
      <c r="Q15" s="18">
        <f t="shared" si="2"/>
        <v>106306161</v>
      </c>
      <c r="R15" s="18">
        <f t="shared" si="2"/>
        <v>201750864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610780392</v>
      </c>
      <c r="X15" s="18">
        <f t="shared" si="2"/>
        <v>991641888</v>
      </c>
      <c r="Y15" s="18">
        <f t="shared" si="2"/>
        <v>-380861496</v>
      </c>
      <c r="Z15" s="4">
        <f>+IF(X15&lt;&gt;0,+(Y15/X15)*100,0)</f>
        <v>-38.40716095284591</v>
      </c>
      <c r="AA15" s="30">
        <f>SUM(AA16:AA18)</f>
        <v>1322190787</v>
      </c>
    </row>
    <row r="16" spans="1:27" ht="13.5">
      <c r="A16" s="5" t="s">
        <v>42</v>
      </c>
      <c r="B16" s="3"/>
      <c r="C16" s="19">
        <v>158006918</v>
      </c>
      <c r="D16" s="19"/>
      <c r="E16" s="20">
        <v>194070000</v>
      </c>
      <c r="F16" s="21">
        <v>110270000</v>
      </c>
      <c r="G16" s="21"/>
      <c r="H16" s="21">
        <v>29514</v>
      </c>
      <c r="I16" s="21">
        <v>40700</v>
      </c>
      <c r="J16" s="21">
        <v>70214</v>
      </c>
      <c r="K16" s="21">
        <v>1291901</v>
      </c>
      <c r="L16" s="21">
        <v>23128</v>
      </c>
      <c r="M16" s="21">
        <v>2415360</v>
      </c>
      <c r="N16" s="21">
        <v>3730389</v>
      </c>
      <c r="O16" s="21">
        <v>21666</v>
      </c>
      <c r="P16" s="21">
        <v>3192952</v>
      </c>
      <c r="Q16" s="21">
        <v>4825476</v>
      </c>
      <c r="R16" s="21">
        <v>8040094</v>
      </c>
      <c r="S16" s="21"/>
      <c r="T16" s="21"/>
      <c r="U16" s="21"/>
      <c r="V16" s="21"/>
      <c r="W16" s="21">
        <v>11840697</v>
      </c>
      <c r="X16" s="21">
        <v>82702476</v>
      </c>
      <c r="Y16" s="21">
        <v>-70861779</v>
      </c>
      <c r="Z16" s="6">
        <v>-85.68</v>
      </c>
      <c r="AA16" s="28">
        <v>110270000</v>
      </c>
    </row>
    <row r="17" spans="1:27" ht="13.5">
      <c r="A17" s="5" t="s">
        <v>43</v>
      </c>
      <c r="B17" s="3"/>
      <c r="C17" s="19">
        <v>1102627636</v>
      </c>
      <c r="D17" s="19"/>
      <c r="E17" s="20">
        <v>1414542913</v>
      </c>
      <c r="F17" s="21">
        <v>1165120787</v>
      </c>
      <c r="G17" s="21"/>
      <c r="H17" s="21">
        <v>2704773</v>
      </c>
      <c r="I17" s="21">
        <v>38376857</v>
      </c>
      <c r="J17" s="21">
        <v>41081630</v>
      </c>
      <c r="K17" s="21">
        <v>117906112</v>
      </c>
      <c r="L17" s="21">
        <v>106578209</v>
      </c>
      <c r="M17" s="21">
        <v>130665067</v>
      </c>
      <c r="N17" s="21">
        <v>355149388</v>
      </c>
      <c r="O17" s="21">
        <v>15824467</v>
      </c>
      <c r="P17" s="21">
        <v>75550625</v>
      </c>
      <c r="Q17" s="21">
        <v>99684378</v>
      </c>
      <c r="R17" s="21">
        <v>191059470</v>
      </c>
      <c r="S17" s="21"/>
      <c r="T17" s="21"/>
      <c r="U17" s="21"/>
      <c r="V17" s="21"/>
      <c r="W17" s="21">
        <v>587290488</v>
      </c>
      <c r="X17" s="21">
        <v>873839466</v>
      </c>
      <c r="Y17" s="21">
        <v>-286548978</v>
      </c>
      <c r="Z17" s="6">
        <v>-32.79</v>
      </c>
      <c r="AA17" s="28">
        <v>1165120787</v>
      </c>
    </row>
    <row r="18" spans="1:27" ht="13.5">
      <c r="A18" s="5" t="s">
        <v>44</v>
      </c>
      <c r="B18" s="3"/>
      <c r="C18" s="19">
        <v>62460724</v>
      </c>
      <c r="D18" s="19"/>
      <c r="E18" s="20">
        <v>80600000</v>
      </c>
      <c r="F18" s="21">
        <v>46800000</v>
      </c>
      <c r="G18" s="21">
        <v>181416</v>
      </c>
      <c r="H18" s="21"/>
      <c r="I18" s="21">
        <v>1193582</v>
      </c>
      <c r="J18" s="21">
        <v>1374998</v>
      </c>
      <c r="K18" s="21">
        <v>4339425</v>
      </c>
      <c r="L18" s="21">
        <v>786974</v>
      </c>
      <c r="M18" s="21">
        <v>2496510</v>
      </c>
      <c r="N18" s="21">
        <v>7622909</v>
      </c>
      <c r="O18" s="21">
        <v>118889</v>
      </c>
      <c r="P18" s="21">
        <v>736104</v>
      </c>
      <c r="Q18" s="21">
        <v>1796307</v>
      </c>
      <c r="R18" s="21">
        <v>2651300</v>
      </c>
      <c r="S18" s="21"/>
      <c r="T18" s="21"/>
      <c r="U18" s="21"/>
      <c r="V18" s="21"/>
      <c r="W18" s="21">
        <v>11649207</v>
      </c>
      <c r="X18" s="21">
        <v>35099946</v>
      </c>
      <c r="Y18" s="21">
        <v>-23450739</v>
      </c>
      <c r="Z18" s="6">
        <v>-66.81</v>
      </c>
      <c r="AA18" s="28">
        <v>46800000</v>
      </c>
    </row>
    <row r="19" spans="1:27" ht="13.5">
      <c r="A19" s="2" t="s">
        <v>45</v>
      </c>
      <c r="B19" s="8"/>
      <c r="C19" s="16">
        <f aca="true" t="shared" si="3" ref="C19:Y19">SUM(C20:C23)</f>
        <v>1762305765</v>
      </c>
      <c r="D19" s="16">
        <f>SUM(D20:D23)</f>
        <v>0</v>
      </c>
      <c r="E19" s="17">
        <f t="shared" si="3"/>
        <v>1851050450</v>
      </c>
      <c r="F19" s="18">
        <f t="shared" si="3"/>
        <v>1840514597</v>
      </c>
      <c r="G19" s="18">
        <f t="shared" si="3"/>
        <v>5084249</v>
      </c>
      <c r="H19" s="18">
        <f t="shared" si="3"/>
        <v>45545312</v>
      </c>
      <c r="I19" s="18">
        <f t="shared" si="3"/>
        <v>107484289</v>
      </c>
      <c r="J19" s="18">
        <f t="shared" si="3"/>
        <v>158113850</v>
      </c>
      <c r="K19" s="18">
        <f t="shared" si="3"/>
        <v>138721653</v>
      </c>
      <c r="L19" s="18">
        <f t="shared" si="3"/>
        <v>161508092</v>
      </c>
      <c r="M19" s="18">
        <f t="shared" si="3"/>
        <v>167086451</v>
      </c>
      <c r="N19" s="18">
        <f t="shared" si="3"/>
        <v>467316196</v>
      </c>
      <c r="O19" s="18">
        <f t="shared" si="3"/>
        <v>45528892</v>
      </c>
      <c r="P19" s="18">
        <f t="shared" si="3"/>
        <v>91419680</v>
      </c>
      <c r="Q19" s="18">
        <f t="shared" si="3"/>
        <v>161093881</v>
      </c>
      <c r="R19" s="18">
        <f t="shared" si="3"/>
        <v>298042453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923472499</v>
      </c>
      <c r="X19" s="18">
        <f t="shared" si="3"/>
        <v>1380385242</v>
      </c>
      <c r="Y19" s="18">
        <f t="shared" si="3"/>
        <v>-456912743</v>
      </c>
      <c r="Z19" s="4">
        <f>+IF(X19&lt;&gt;0,+(Y19/X19)*100,0)</f>
        <v>-33.10037872746252</v>
      </c>
      <c r="AA19" s="30">
        <f>SUM(AA20:AA23)</f>
        <v>1840514597</v>
      </c>
    </row>
    <row r="20" spans="1:27" ht="13.5">
      <c r="A20" s="5" t="s">
        <v>46</v>
      </c>
      <c r="B20" s="3"/>
      <c r="C20" s="19">
        <v>715048065</v>
      </c>
      <c r="D20" s="19"/>
      <c r="E20" s="20">
        <v>706850450</v>
      </c>
      <c r="F20" s="21">
        <v>733202337</v>
      </c>
      <c r="G20" s="21">
        <v>2300052</v>
      </c>
      <c r="H20" s="21">
        <v>11684379</v>
      </c>
      <c r="I20" s="21">
        <v>37134125</v>
      </c>
      <c r="J20" s="21">
        <v>51118556</v>
      </c>
      <c r="K20" s="21">
        <v>72194190</v>
      </c>
      <c r="L20" s="21">
        <v>77686824</v>
      </c>
      <c r="M20" s="21">
        <v>50395137</v>
      </c>
      <c r="N20" s="21">
        <v>200276151</v>
      </c>
      <c r="O20" s="21">
        <v>15542389</v>
      </c>
      <c r="P20" s="21">
        <v>34754108</v>
      </c>
      <c r="Q20" s="21">
        <v>55740319</v>
      </c>
      <c r="R20" s="21">
        <v>106036816</v>
      </c>
      <c r="S20" s="21"/>
      <c r="T20" s="21"/>
      <c r="U20" s="21"/>
      <c r="V20" s="21"/>
      <c r="W20" s="21">
        <v>357431523</v>
      </c>
      <c r="X20" s="21">
        <v>549901566</v>
      </c>
      <c r="Y20" s="21">
        <v>-192470043</v>
      </c>
      <c r="Z20" s="6">
        <v>-35</v>
      </c>
      <c r="AA20" s="28">
        <v>733202337</v>
      </c>
    </row>
    <row r="21" spans="1:27" ht="13.5">
      <c r="A21" s="5" t="s">
        <v>47</v>
      </c>
      <c r="B21" s="3"/>
      <c r="C21" s="19">
        <v>696303997</v>
      </c>
      <c r="D21" s="19"/>
      <c r="E21" s="20">
        <v>894800000</v>
      </c>
      <c r="F21" s="21">
        <v>839995947</v>
      </c>
      <c r="G21" s="21">
        <v>2784197</v>
      </c>
      <c r="H21" s="21">
        <v>22506422</v>
      </c>
      <c r="I21" s="21">
        <v>67780520</v>
      </c>
      <c r="J21" s="21">
        <v>93071139</v>
      </c>
      <c r="K21" s="21">
        <v>56312100</v>
      </c>
      <c r="L21" s="21">
        <v>80679274</v>
      </c>
      <c r="M21" s="21">
        <v>86737709</v>
      </c>
      <c r="N21" s="21">
        <v>223729083</v>
      </c>
      <c r="O21" s="21">
        <v>14698259</v>
      </c>
      <c r="P21" s="21">
        <v>52784145</v>
      </c>
      <c r="Q21" s="21">
        <v>72547909</v>
      </c>
      <c r="R21" s="21">
        <v>140030313</v>
      </c>
      <c r="S21" s="21"/>
      <c r="T21" s="21"/>
      <c r="U21" s="21"/>
      <c r="V21" s="21"/>
      <c r="W21" s="21">
        <v>456830535</v>
      </c>
      <c r="X21" s="21">
        <v>629996616</v>
      </c>
      <c r="Y21" s="21">
        <v>-173166081</v>
      </c>
      <c r="Z21" s="6">
        <v>-27.49</v>
      </c>
      <c r="AA21" s="28">
        <v>839995947</v>
      </c>
    </row>
    <row r="22" spans="1:27" ht="13.5">
      <c r="A22" s="5" t="s">
        <v>48</v>
      </c>
      <c r="B22" s="3"/>
      <c r="C22" s="22">
        <v>163623673</v>
      </c>
      <c r="D22" s="22"/>
      <c r="E22" s="23">
        <v>121400000</v>
      </c>
      <c r="F22" s="24">
        <v>145635521</v>
      </c>
      <c r="G22" s="24"/>
      <c r="H22" s="24">
        <v>11354511</v>
      </c>
      <c r="I22" s="24">
        <v>406477</v>
      </c>
      <c r="J22" s="24">
        <v>11760988</v>
      </c>
      <c r="K22" s="24">
        <v>3869809</v>
      </c>
      <c r="L22" s="24">
        <v>1813145</v>
      </c>
      <c r="M22" s="24">
        <v>21727973</v>
      </c>
      <c r="N22" s="24">
        <v>27410927</v>
      </c>
      <c r="O22" s="24">
        <v>10068843</v>
      </c>
      <c r="P22" s="24">
        <v>544479</v>
      </c>
      <c r="Q22" s="24">
        <v>26834015</v>
      </c>
      <c r="R22" s="24">
        <v>37447337</v>
      </c>
      <c r="S22" s="24"/>
      <c r="T22" s="24"/>
      <c r="U22" s="24"/>
      <c r="V22" s="24"/>
      <c r="W22" s="24">
        <v>76619252</v>
      </c>
      <c r="X22" s="24">
        <v>109226628</v>
      </c>
      <c r="Y22" s="24">
        <v>-32607376</v>
      </c>
      <c r="Z22" s="7">
        <v>-29.85</v>
      </c>
      <c r="AA22" s="29">
        <v>145635521</v>
      </c>
    </row>
    <row r="23" spans="1:27" ht="13.5">
      <c r="A23" s="5" t="s">
        <v>49</v>
      </c>
      <c r="B23" s="3"/>
      <c r="C23" s="19">
        <v>187330030</v>
      </c>
      <c r="D23" s="19"/>
      <c r="E23" s="20">
        <v>128000000</v>
      </c>
      <c r="F23" s="21">
        <v>121680792</v>
      </c>
      <c r="G23" s="21"/>
      <c r="H23" s="21"/>
      <c r="I23" s="21">
        <v>2163167</v>
      </c>
      <c r="J23" s="21">
        <v>2163167</v>
      </c>
      <c r="K23" s="21">
        <v>6345554</v>
      </c>
      <c r="L23" s="21">
        <v>1328849</v>
      </c>
      <c r="M23" s="21">
        <v>8225632</v>
      </c>
      <c r="N23" s="21">
        <v>15900035</v>
      </c>
      <c r="O23" s="21">
        <v>5219401</v>
      </c>
      <c r="P23" s="21">
        <v>3336948</v>
      </c>
      <c r="Q23" s="21">
        <v>5971638</v>
      </c>
      <c r="R23" s="21">
        <v>14527987</v>
      </c>
      <c r="S23" s="21"/>
      <c r="T23" s="21"/>
      <c r="U23" s="21"/>
      <c r="V23" s="21"/>
      <c r="W23" s="21">
        <v>32591189</v>
      </c>
      <c r="X23" s="21">
        <v>91260432</v>
      </c>
      <c r="Y23" s="21">
        <v>-58669243</v>
      </c>
      <c r="Z23" s="6">
        <v>-64.29</v>
      </c>
      <c r="AA23" s="28">
        <v>121680792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6150821795</v>
      </c>
      <c r="D25" s="50">
        <f>+D5+D9+D15+D19+D24</f>
        <v>0</v>
      </c>
      <c r="E25" s="51">
        <f t="shared" si="4"/>
        <v>7417206981</v>
      </c>
      <c r="F25" s="52">
        <f t="shared" si="4"/>
        <v>6807681008</v>
      </c>
      <c r="G25" s="52">
        <f t="shared" si="4"/>
        <v>5537530</v>
      </c>
      <c r="H25" s="52">
        <f t="shared" si="4"/>
        <v>102707190</v>
      </c>
      <c r="I25" s="52">
        <f t="shared" si="4"/>
        <v>197848320</v>
      </c>
      <c r="J25" s="52">
        <f t="shared" si="4"/>
        <v>306093040</v>
      </c>
      <c r="K25" s="52">
        <f t="shared" si="4"/>
        <v>532733951</v>
      </c>
      <c r="L25" s="52">
        <f t="shared" si="4"/>
        <v>367918086</v>
      </c>
      <c r="M25" s="52">
        <f t="shared" si="4"/>
        <v>554071399</v>
      </c>
      <c r="N25" s="52">
        <f t="shared" si="4"/>
        <v>1454723436</v>
      </c>
      <c r="O25" s="52">
        <f t="shared" si="4"/>
        <v>179725095</v>
      </c>
      <c r="P25" s="52">
        <f t="shared" si="4"/>
        <v>266048926</v>
      </c>
      <c r="Q25" s="52">
        <f t="shared" si="4"/>
        <v>521809012</v>
      </c>
      <c r="R25" s="52">
        <f t="shared" si="4"/>
        <v>967583033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2728399509</v>
      </c>
      <c r="X25" s="52">
        <f t="shared" si="4"/>
        <v>5105758212</v>
      </c>
      <c r="Y25" s="52">
        <f t="shared" si="4"/>
        <v>-2377358703</v>
      </c>
      <c r="Z25" s="53">
        <f>+IF(X25&lt;&gt;0,+(Y25/X25)*100,0)</f>
        <v>-46.562304838731364</v>
      </c>
      <c r="AA25" s="54">
        <f>+AA5+AA9+AA15+AA19+AA24</f>
        <v>6807681008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2033103455</v>
      </c>
      <c r="D28" s="19"/>
      <c r="E28" s="20">
        <v>2343009919</v>
      </c>
      <c r="F28" s="21">
        <v>2557373349</v>
      </c>
      <c r="G28" s="21"/>
      <c r="H28" s="21">
        <v>46837795</v>
      </c>
      <c r="I28" s="21">
        <v>47546423</v>
      </c>
      <c r="J28" s="21">
        <v>94384218</v>
      </c>
      <c r="K28" s="21">
        <v>191593815</v>
      </c>
      <c r="L28" s="21">
        <v>121575812</v>
      </c>
      <c r="M28" s="21">
        <v>202783327</v>
      </c>
      <c r="N28" s="21">
        <v>515952954</v>
      </c>
      <c r="O28" s="21">
        <v>155348355</v>
      </c>
      <c r="P28" s="21">
        <v>71936276</v>
      </c>
      <c r="Q28" s="21">
        <v>161124247</v>
      </c>
      <c r="R28" s="21">
        <v>388408878</v>
      </c>
      <c r="S28" s="21"/>
      <c r="T28" s="21"/>
      <c r="U28" s="21"/>
      <c r="V28" s="21"/>
      <c r="W28" s="21">
        <v>998746050</v>
      </c>
      <c r="X28" s="21">
        <v>1918029762</v>
      </c>
      <c r="Y28" s="21">
        <v>-919283712</v>
      </c>
      <c r="Z28" s="6">
        <v>-47.93</v>
      </c>
      <c r="AA28" s="19">
        <v>2557373349</v>
      </c>
    </row>
    <row r="29" spans="1:27" ht="13.5">
      <c r="A29" s="56" t="s">
        <v>55</v>
      </c>
      <c r="B29" s="3"/>
      <c r="C29" s="19">
        <v>8990349</v>
      </c>
      <c r="D29" s="19"/>
      <c r="E29" s="20">
        <v>8500000</v>
      </c>
      <c r="F29" s="21">
        <v>8663989</v>
      </c>
      <c r="G29" s="21"/>
      <c r="H29" s="21"/>
      <c r="I29" s="21"/>
      <c r="J29" s="21"/>
      <c r="K29" s="21"/>
      <c r="L29" s="21"/>
      <c r="M29" s="21"/>
      <c r="N29" s="21"/>
      <c r="O29" s="21">
        <v>499408</v>
      </c>
      <c r="P29" s="21">
        <v>679054</v>
      </c>
      <c r="Q29" s="21">
        <v>782711</v>
      </c>
      <c r="R29" s="21">
        <v>1961173</v>
      </c>
      <c r="S29" s="21"/>
      <c r="T29" s="21"/>
      <c r="U29" s="21"/>
      <c r="V29" s="21"/>
      <c r="W29" s="21">
        <v>1961173</v>
      </c>
      <c r="X29" s="21">
        <v>6497964</v>
      </c>
      <c r="Y29" s="21">
        <v>-4536791</v>
      </c>
      <c r="Z29" s="6">
        <v>-69.82</v>
      </c>
      <c r="AA29" s="28">
        <v>8663989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2042093804</v>
      </c>
      <c r="D32" s="25">
        <f>SUM(D28:D31)</f>
        <v>0</v>
      </c>
      <c r="E32" s="26">
        <f t="shared" si="5"/>
        <v>2351509919</v>
      </c>
      <c r="F32" s="27">
        <f t="shared" si="5"/>
        <v>2566037338</v>
      </c>
      <c r="G32" s="27">
        <f t="shared" si="5"/>
        <v>0</v>
      </c>
      <c r="H32" s="27">
        <f t="shared" si="5"/>
        <v>46837795</v>
      </c>
      <c r="I32" s="27">
        <f t="shared" si="5"/>
        <v>47546423</v>
      </c>
      <c r="J32" s="27">
        <f t="shared" si="5"/>
        <v>94384218</v>
      </c>
      <c r="K32" s="27">
        <f t="shared" si="5"/>
        <v>191593815</v>
      </c>
      <c r="L32" s="27">
        <f t="shared" si="5"/>
        <v>121575812</v>
      </c>
      <c r="M32" s="27">
        <f t="shared" si="5"/>
        <v>202783327</v>
      </c>
      <c r="N32" s="27">
        <f t="shared" si="5"/>
        <v>515952954</v>
      </c>
      <c r="O32" s="27">
        <f t="shared" si="5"/>
        <v>155847763</v>
      </c>
      <c r="P32" s="27">
        <f t="shared" si="5"/>
        <v>72615330</v>
      </c>
      <c r="Q32" s="27">
        <f t="shared" si="5"/>
        <v>161906958</v>
      </c>
      <c r="R32" s="27">
        <f t="shared" si="5"/>
        <v>390370051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1000707223</v>
      </c>
      <c r="X32" s="27">
        <f t="shared" si="5"/>
        <v>1924527726</v>
      </c>
      <c r="Y32" s="27">
        <f t="shared" si="5"/>
        <v>-923820503</v>
      </c>
      <c r="Z32" s="13">
        <f>+IF(X32&lt;&gt;0,+(Y32/X32)*100,0)</f>
        <v>-48.002452265008316</v>
      </c>
      <c r="AA32" s="31">
        <f>SUM(AA28:AA31)</f>
        <v>2566037338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2996590608</v>
      </c>
      <c r="D34" s="19"/>
      <c r="E34" s="20">
        <v>4014818178</v>
      </c>
      <c r="F34" s="21">
        <v>3188297725</v>
      </c>
      <c r="G34" s="21">
        <v>4758382</v>
      </c>
      <c r="H34" s="21">
        <v>39824851</v>
      </c>
      <c r="I34" s="21">
        <v>129484718</v>
      </c>
      <c r="J34" s="21">
        <v>174067951</v>
      </c>
      <c r="K34" s="21">
        <v>283678575</v>
      </c>
      <c r="L34" s="21">
        <v>211362871</v>
      </c>
      <c r="M34" s="21">
        <v>286057702</v>
      </c>
      <c r="N34" s="21">
        <v>781099148</v>
      </c>
      <c r="O34" s="21">
        <v>-15508926</v>
      </c>
      <c r="P34" s="21">
        <v>152966520</v>
      </c>
      <c r="Q34" s="21">
        <v>299218433</v>
      </c>
      <c r="R34" s="21">
        <v>436676027</v>
      </c>
      <c r="S34" s="21"/>
      <c r="T34" s="21"/>
      <c r="U34" s="21"/>
      <c r="V34" s="21"/>
      <c r="W34" s="21">
        <v>1391843126</v>
      </c>
      <c r="X34" s="21">
        <v>2391221925</v>
      </c>
      <c r="Y34" s="21">
        <v>-999378799</v>
      </c>
      <c r="Z34" s="6">
        <v>-41.79</v>
      </c>
      <c r="AA34" s="28">
        <v>3188297725</v>
      </c>
    </row>
    <row r="35" spans="1:27" ht="13.5">
      <c r="A35" s="59" t="s">
        <v>61</v>
      </c>
      <c r="B35" s="3"/>
      <c r="C35" s="19">
        <v>934134779</v>
      </c>
      <c r="D35" s="19"/>
      <c r="E35" s="20">
        <v>1050878884</v>
      </c>
      <c r="F35" s="21">
        <v>1053345945</v>
      </c>
      <c r="G35" s="21">
        <v>779148</v>
      </c>
      <c r="H35" s="21">
        <v>16044544</v>
      </c>
      <c r="I35" s="21">
        <v>20817179</v>
      </c>
      <c r="J35" s="21">
        <v>37640871</v>
      </c>
      <c r="K35" s="21">
        <v>57461561</v>
      </c>
      <c r="L35" s="21">
        <v>34979403</v>
      </c>
      <c r="M35" s="21">
        <v>65230370</v>
      </c>
      <c r="N35" s="21">
        <v>157671334</v>
      </c>
      <c r="O35" s="21">
        <v>39386258</v>
      </c>
      <c r="P35" s="21">
        <v>40467076</v>
      </c>
      <c r="Q35" s="21">
        <v>60683621</v>
      </c>
      <c r="R35" s="21">
        <v>140536955</v>
      </c>
      <c r="S35" s="21"/>
      <c r="T35" s="21"/>
      <c r="U35" s="21"/>
      <c r="V35" s="21"/>
      <c r="W35" s="21">
        <v>335849160</v>
      </c>
      <c r="X35" s="21">
        <v>790008561</v>
      </c>
      <c r="Y35" s="21">
        <v>-454159401</v>
      </c>
      <c r="Z35" s="6">
        <v>-57.49</v>
      </c>
      <c r="AA35" s="28">
        <v>1053345945</v>
      </c>
    </row>
    <row r="36" spans="1:27" ht="13.5">
      <c r="A36" s="60" t="s">
        <v>62</v>
      </c>
      <c r="B36" s="10"/>
      <c r="C36" s="61">
        <f aca="true" t="shared" si="6" ref="C36:Y36">SUM(C32:C35)</f>
        <v>5972819191</v>
      </c>
      <c r="D36" s="61">
        <f>SUM(D32:D35)</f>
        <v>0</v>
      </c>
      <c r="E36" s="62">
        <f t="shared" si="6"/>
        <v>7417206981</v>
      </c>
      <c r="F36" s="63">
        <f t="shared" si="6"/>
        <v>6807681008</v>
      </c>
      <c r="G36" s="63">
        <f t="shared" si="6"/>
        <v>5537530</v>
      </c>
      <c r="H36" s="63">
        <f t="shared" si="6"/>
        <v>102707190</v>
      </c>
      <c r="I36" s="63">
        <f t="shared" si="6"/>
        <v>197848320</v>
      </c>
      <c r="J36" s="63">
        <f t="shared" si="6"/>
        <v>306093040</v>
      </c>
      <c r="K36" s="63">
        <f t="shared" si="6"/>
        <v>532733951</v>
      </c>
      <c r="L36" s="63">
        <f t="shared" si="6"/>
        <v>367918086</v>
      </c>
      <c r="M36" s="63">
        <f t="shared" si="6"/>
        <v>554071399</v>
      </c>
      <c r="N36" s="63">
        <f t="shared" si="6"/>
        <v>1454723436</v>
      </c>
      <c r="O36" s="63">
        <f t="shared" si="6"/>
        <v>179725095</v>
      </c>
      <c r="P36" s="63">
        <f t="shared" si="6"/>
        <v>266048926</v>
      </c>
      <c r="Q36" s="63">
        <f t="shared" si="6"/>
        <v>521809012</v>
      </c>
      <c r="R36" s="63">
        <f t="shared" si="6"/>
        <v>967583033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2728399509</v>
      </c>
      <c r="X36" s="63">
        <f t="shared" si="6"/>
        <v>5105758212</v>
      </c>
      <c r="Y36" s="63">
        <f t="shared" si="6"/>
        <v>-2377358703</v>
      </c>
      <c r="Z36" s="64">
        <f>+IF(X36&lt;&gt;0,+(Y36/X36)*100,0)</f>
        <v>-46.562304838731364</v>
      </c>
      <c r="AA36" s="65">
        <f>SUM(AA32:AA35)</f>
        <v>6807681008</v>
      </c>
    </row>
    <row r="37" spans="1:27" ht="13.5">
      <c r="A37" s="14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779654986</v>
      </c>
      <c r="F5" s="18">
        <f t="shared" si="0"/>
        <v>604655000</v>
      </c>
      <c r="G5" s="18">
        <f t="shared" si="0"/>
        <v>1960380</v>
      </c>
      <c r="H5" s="18">
        <f t="shared" si="0"/>
        <v>-66136273</v>
      </c>
      <c r="I5" s="18">
        <f t="shared" si="0"/>
        <v>-19503258</v>
      </c>
      <c r="J5" s="18">
        <f t="shared" si="0"/>
        <v>-83679151</v>
      </c>
      <c r="K5" s="18">
        <f t="shared" si="0"/>
        <v>55760965</v>
      </c>
      <c r="L5" s="18">
        <f t="shared" si="0"/>
        <v>50635765</v>
      </c>
      <c r="M5" s="18">
        <f t="shared" si="0"/>
        <v>9680</v>
      </c>
      <c r="N5" s="18">
        <f t="shared" si="0"/>
        <v>106406410</v>
      </c>
      <c r="O5" s="18">
        <f t="shared" si="0"/>
        <v>4259307</v>
      </c>
      <c r="P5" s="18">
        <f t="shared" si="0"/>
        <v>9896431</v>
      </c>
      <c r="Q5" s="18">
        <f t="shared" si="0"/>
        <v>40591416</v>
      </c>
      <c r="R5" s="18">
        <f t="shared" si="0"/>
        <v>54747154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77474413</v>
      </c>
      <c r="X5" s="18">
        <f t="shared" si="0"/>
        <v>453491226</v>
      </c>
      <c r="Y5" s="18">
        <f t="shared" si="0"/>
        <v>-376016813</v>
      </c>
      <c r="Z5" s="4">
        <f>+IF(X5&lt;&gt;0,+(Y5/X5)*100,0)</f>
        <v>-82.91600618531041</v>
      </c>
      <c r="AA5" s="16">
        <f>SUM(AA6:AA8)</f>
        <v>604655000</v>
      </c>
    </row>
    <row r="6" spans="1:27" ht="13.5">
      <c r="A6" s="5" t="s">
        <v>32</v>
      </c>
      <c r="B6" s="3"/>
      <c r="C6" s="19"/>
      <c r="D6" s="19"/>
      <c r="E6" s="20">
        <v>20820996</v>
      </c>
      <c r="F6" s="21">
        <v>20821000</v>
      </c>
      <c r="G6" s="21"/>
      <c r="H6" s="21">
        <v>1100000</v>
      </c>
      <c r="I6" s="21">
        <v>147000</v>
      </c>
      <c r="J6" s="21">
        <v>1247000</v>
      </c>
      <c r="K6" s="21">
        <v>-10000</v>
      </c>
      <c r="L6" s="21">
        <v>-114000</v>
      </c>
      <c r="M6" s="21">
        <v>144000</v>
      </c>
      <c r="N6" s="21">
        <v>20000</v>
      </c>
      <c r="O6" s="21">
        <v>18000</v>
      </c>
      <c r="P6" s="21">
        <v>295000</v>
      </c>
      <c r="Q6" s="21">
        <v>304000</v>
      </c>
      <c r="R6" s="21">
        <v>617000</v>
      </c>
      <c r="S6" s="21"/>
      <c r="T6" s="21"/>
      <c r="U6" s="21"/>
      <c r="V6" s="21"/>
      <c r="W6" s="21">
        <v>1884000</v>
      </c>
      <c r="X6" s="21">
        <v>15615747</v>
      </c>
      <c r="Y6" s="21">
        <v>-13731747</v>
      </c>
      <c r="Z6" s="6">
        <v>-87.94</v>
      </c>
      <c r="AA6" s="28">
        <v>20821000</v>
      </c>
    </row>
    <row r="7" spans="1:27" ht="13.5">
      <c r="A7" s="5" t="s">
        <v>33</v>
      </c>
      <c r="B7" s="3"/>
      <c r="C7" s="22"/>
      <c r="D7" s="22"/>
      <c r="E7" s="23">
        <v>758833990</v>
      </c>
      <c r="F7" s="24">
        <v>583834000</v>
      </c>
      <c r="G7" s="24">
        <v>1960380</v>
      </c>
      <c r="H7" s="24">
        <v>-67236273</v>
      </c>
      <c r="I7" s="24">
        <v>-19650258</v>
      </c>
      <c r="J7" s="24">
        <v>-84926151</v>
      </c>
      <c r="K7" s="24">
        <v>55770965</v>
      </c>
      <c r="L7" s="24">
        <v>50749765</v>
      </c>
      <c r="M7" s="24">
        <v>-134320</v>
      </c>
      <c r="N7" s="24">
        <v>106386410</v>
      </c>
      <c r="O7" s="24">
        <v>4241307</v>
      </c>
      <c r="P7" s="24">
        <v>9601431</v>
      </c>
      <c r="Q7" s="24">
        <v>40287416</v>
      </c>
      <c r="R7" s="24">
        <v>54130154</v>
      </c>
      <c r="S7" s="24"/>
      <c r="T7" s="24"/>
      <c r="U7" s="24"/>
      <c r="V7" s="24"/>
      <c r="W7" s="24">
        <v>75590413</v>
      </c>
      <c r="X7" s="24">
        <v>437875479</v>
      </c>
      <c r="Y7" s="24">
        <v>-362285066</v>
      </c>
      <c r="Z7" s="7">
        <v>-82.74</v>
      </c>
      <c r="AA7" s="29">
        <v>583834000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2031020030</v>
      </c>
      <c r="F9" s="18">
        <f t="shared" si="1"/>
        <v>1130319000</v>
      </c>
      <c r="G9" s="18">
        <f t="shared" si="1"/>
        <v>75646840</v>
      </c>
      <c r="H9" s="18">
        <f t="shared" si="1"/>
        <v>196435451</v>
      </c>
      <c r="I9" s="18">
        <f t="shared" si="1"/>
        <v>3584000</v>
      </c>
      <c r="J9" s="18">
        <f t="shared" si="1"/>
        <v>275666291</v>
      </c>
      <c r="K9" s="18">
        <f t="shared" si="1"/>
        <v>338336917</v>
      </c>
      <c r="L9" s="18">
        <f t="shared" si="1"/>
        <v>-165304200</v>
      </c>
      <c r="M9" s="18">
        <f t="shared" si="1"/>
        <v>210543800</v>
      </c>
      <c r="N9" s="18">
        <f t="shared" si="1"/>
        <v>383576517</v>
      </c>
      <c r="O9" s="18">
        <f t="shared" si="1"/>
        <v>-38560000</v>
      </c>
      <c r="P9" s="18">
        <f t="shared" si="1"/>
        <v>150703000</v>
      </c>
      <c r="Q9" s="18">
        <f t="shared" si="1"/>
        <v>124695000</v>
      </c>
      <c r="R9" s="18">
        <f t="shared" si="1"/>
        <v>236838000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896080808</v>
      </c>
      <c r="X9" s="18">
        <f t="shared" si="1"/>
        <v>847739223</v>
      </c>
      <c r="Y9" s="18">
        <f t="shared" si="1"/>
        <v>48341585</v>
      </c>
      <c r="Z9" s="4">
        <f>+IF(X9&lt;&gt;0,+(Y9/X9)*100,0)</f>
        <v>5.702412214563771</v>
      </c>
      <c r="AA9" s="30">
        <f>SUM(AA10:AA14)</f>
        <v>1130319000</v>
      </c>
    </row>
    <row r="10" spans="1:27" ht="13.5">
      <c r="A10" s="5" t="s">
        <v>36</v>
      </c>
      <c r="B10" s="3"/>
      <c r="C10" s="19"/>
      <c r="D10" s="19"/>
      <c r="E10" s="20">
        <v>171434006</v>
      </c>
      <c r="F10" s="21">
        <v>132934000</v>
      </c>
      <c r="G10" s="21">
        <v>1666000</v>
      </c>
      <c r="H10" s="21">
        <v>1335211</v>
      </c>
      <c r="I10" s="21">
        <v>-4785000</v>
      </c>
      <c r="J10" s="21">
        <v>-1783789</v>
      </c>
      <c r="K10" s="21">
        <v>4643000</v>
      </c>
      <c r="L10" s="21">
        <v>4307000</v>
      </c>
      <c r="M10" s="21">
        <v>7262000</v>
      </c>
      <c r="N10" s="21">
        <v>16212000</v>
      </c>
      <c r="O10" s="21">
        <v>3289000</v>
      </c>
      <c r="P10" s="21">
        <v>11348000</v>
      </c>
      <c r="Q10" s="21">
        <v>3965000</v>
      </c>
      <c r="R10" s="21">
        <v>18602000</v>
      </c>
      <c r="S10" s="21"/>
      <c r="T10" s="21"/>
      <c r="U10" s="21"/>
      <c r="V10" s="21"/>
      <c r="W10" s="21">
        <v>33030211</v>
      </c>
      <c r="X10" s="21">
        <v>99700479</v>
      </c>
      <c r="Y10" s="21">
        <v>-66670268</v>
      </c>
      <c r="Z10" s="6">
        <v>-66.87</v>
      </c>
      <c r="AA10" s="28">
        <v>132934000</v>
      </c>
    </row>
    <row r="11" spans="1:27" ht="13.5">
      <c r="A11" s="5" t="s">
        <v>37</v>
      </c>
      <c r="B11" s="3"/>
      <c r="C11" s="19"/>
      <c r="D11" s="19"/>
      <c r="E11" s="20">
        <v>66700004</v>
      </c>
      <c r="F11" s="21">
        <v>105200000</v>
      </c>
      <c r="G11" s="21">
        <v>326000</v>
      </c>
      <c r="H11" s="21">
        <v>593000</v>
      </c>
      <c r="I11" s="21">
        <v>1995000</v>
      </c>
      <c r="J11" s="21">
        <v>2914000</v>
      </c>
      <c r="K11" s="21">
        <v>775000</v>
      </c>
      <c r="L11" s="21">
        <v>3711000</v>
      </c>
      <c r="M11" s="21">
        <v>1925000</v>
      </c>
      <c r="N11" s="21">
        <v>6411000</v>
      </c>
      <c r="O11" s="21">
        <v>2403000</v>
      </c>
      <c r="P11" s="21">
        <v>4024000</v>
      </c>
      <c r="Q11" s="21">
        <v>4566000</v>
      </c>
      <c r="R11" s="21">
        <v>10993000</v>
      </c>
      <c r="S11" s="21"/>
      <c r="T11" s="21"/>
      <c r="U11" s="21"/>
      <c r="V11" s="21"/>
      <c r="W11" s="21">
        <v>20318000</v>
      </c>
      <c r="X11" s="21">
        <v>78899985</v>
      </c>
      <c r="Y11" s="21">
        <v>-58581985</v>
      </c>
      <c r="Z11" s="6">
        <v>-74.25</v>
      </c>
      <c r="AA11" s="28">
        <v>105200000</v>
      </c>
    </row>
    <row r="12" spans="1:27" ht="13.5">
      <c r="A12" s="5" t="s">
        <v>38</v>
      </c>
      <c r="B12" s="3"/>
      <c r="C12" s="19"/>
      <c r="D12" s="19"/>
      <c r="E12" s="20">
        <v>111799994</v>
      </c>
      <c r="F12" s="21">
        <v>201800000</v>
      </c>
      <c r="G12" s="21"/>
      <c r="H12" s="21">
        <v>919000</v>
      </c>
      <c r="I12" s="21">
        <v>340000</v>
      </c>
      <c r="J12" s="21">
        <v>1259000</v>
      </c>
      <c r="K12" s="21">
        <v>266391000</v>
      </c>
      <c r="L12" s="21">
        <v>-227856000</v>
      </c>
      <c r="M12" s="21">
        <v>41810000</v>
      </c>
      <c r="N12" s="21">
        <v>80345000</v>
      </c>
      <c r="O12" s="21">
        <v>6555000</v>
      </c>
      <c r="P12" s="21">
        <v>3793000</v>
      </c>
      <c r="Q12" s="21">
        <v>3158000</v>
      </c>
      <c r="R12" s="21">
        <v>13506000</v>
      </c>
      <c r="S12" s="21"/>
      <c r="T12" s="21"/>
      <c r="U12" s="21"/>
      <c r="V12" s="21"/>
      <c r="W12" s="21">
        <v>95110000</v>
      </c>
      <c r="X12" s="21">
        <v>151349994</v>
      </c>
      <c r="Y12" s="21">
        <v>-56239994</v>
      </c>
      <c r="Z12" s="6">
        <v>-37.16</v>
      </c>
      <c r="AA12" s="28">
        <v>201800000</v>
      </c>
    </row>
    <row r="13" spans="1:27" ht="13.5">
      <c r="A13" s="5" t="s">
        <v>39</v>
      </c>
      <c r="B13" s="3"/>
      <c r="C13" s="19"/>
      <c r="D13" s="19"/>
      <c r="E13" s="20">
        <v>1588401026</v>
      </c>
      <c r="F13" s="21">
        <v>597700000</v>
      </c>
      <c r="G13" s="21">
        <v>73654840</v>
      </c>
      <c r="H13" s="21">
        <v>193588240</v>
      </c>
      <c r="I13" s="21">
        <v>5994000</v>
      </c>
      <c r="J13" s="21">
        <v>273237080</v>
      </c>
      <c r="K13" s="21">
        <v>63810917</v>
      </c>
      <c r="L13" s="21">
        <v>69567800</v>
      </c>
      <c r="M13" s="21">
        <v>140508800</v>
      </c>
      <c r="N13" s="21">
        <v>273887517</v>
      </c>
      <c r="O13" s="21">
        <v>-52567000</v>
      </c>
      <c r="P13" s="21">
        <v>102360000</v>
      </c>
      <c r="Q13" s="21">
        <v>113006000</v>
      </c>
      <c r="R13" s="21">
        <v>162799000</v>
      </c>
      <c r="S13" s="21"/>
      <c r="T13" s="21"/>
      <c r="U13" s="21"/>
      <c r="V13" s="21"/>
      <c r="W13" s="21">
        <v>709923597</v>
      </c>
      <c r="X13" s="21">
        <v>448275015</v>
      </c>
      <c r="Y13" s="21">
        <v>261648582</v>
      </c>
      <c r="Z13" s="6">
        <v>58.37</v>
      </c>
      <c r="AA13" s="28">
        <v>597700000</v>
      </c>
    </row>
    <row r="14" spans="1:27" ht="13.5">
      <c r="A14" s="5" t="s">
        <v>40</v>
      </c>
      <c r="B14" s="3"/>
      <c r="C14" s="22"/>
      <c r="D14" s="22"/>
      <c r="E14" s="23">
        <v>92685000</v>
      </c>
      <c r="F14" s="24">
        <v>92685000</v>
      </c>
      <c r="G14" s="24"/>
      <c r="H14" s="24"/>
      <c r="I14" s="24">
        <v>40000</v>
      </c>
      <c r="J14" s="24">
        <v>40000</v>
      </c>
      <c r="K14" s="24">
        <v>2717000</v>
      </c>
      <c r="L14" s="24">
        <v>-15034000</v>
      </c>
      <c r="M14" s="24">
        <v>19038000</v>
      </c>
      <c r="N14" s="24">
        <v>6721000</v>
      </c>
      <c r="O14" s="24">
        <v>1760000</v>
      </c>
      <c r="P14" s="24">
        <v>29178000</v>
      </c>
      <c r="Q14" s="24"/>
      <c r="R14" s="24">
        <v>30938000</v>
      </c>
      <c r="S14" s="24"/>
      <c r="T14" s="24"/>
      <c r="U14" s="24"/>
      <c r="V14" s="24"/>
      <c r="W14" s="24">
        <v>37699000</v>
      </c>
      <c r="X14" s="24">
        <v>69513750</v>
      </c>
      <c r="Y14" s="24">
        <v>-31814750</v>
      </c>
      <c r="Z14" s="7">
        <v>-45.77</v>
      </c>
      <c r="AA14" s="29">
        <v>92685000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2889592648</v>
      </c>
      <c r="F15" s="18">
        <f t="shared" si="2"/>
        <v>2651577687</v>
      </c>
      <c r="G15" s="18">
        <f t="shared" si="2"/>
        <v>42136000</v>
      </c>
      <c r="H15" s="18">
        <f t="shared" si="2"/>
        <v>118258000</v>
      </c>
      <c r="I15" s="18">
        <f t="shared" si="2"/>
        <v>222750000</v>
      </c>
      <c r="J15" s="18">
        <f t="shared" si="2"/>
        <v>383144000</v>
      </c>
      <c r="K15" s="18">
        <f t="shared" si="2"/>
        <v>168832000</v>
      </c>
      <c r="L15" s="18">
        <f t="shared" si="2"/>
        <v>180871098</v>
      </c>
      <c r="M15" s="18">
        <f t="shared" si="2"/>
        <v>193037467</v>
      </c>
      <c r="N15" s="18">
        <f t="shared" si="2"/>
        <v>542740565</v>
      </c>
      <c r="O15" s="18">
        <f t="shared" si="2"/>
        <v>19087234</v>
      </c>
      <c r="P15" s="18">
        <f t="shared" si="2"/>
        <v>264853282</v>
      </c>
      <c r="Q15" s="18">
        <f t="shared" si="2"/>
        <v>112857368</v>
      </c>
      <c r="R15" s="18">
        <f t="shared" si="2"/>
        <v>396797884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1322682449</v>
      </c>
      <c r="X15" s="18">
        <f t="shared" si="2"/>
        <v>1988683290</v>
      </c>
      <c r="Y15" s="18">
        <f t="shared" si="2"/>
        <v>-666000841</v>
      </c>
      <c r="Z15" s="4">
        <f>+IF(X15&lt;&gt;0,+(Y15/X15)*100,0)</f>
        <v>-33.489537743337706</v>
      </c>
      <c r="AA15" s="30">
        <f>SUM(AA16:AA18)</f>
        <v>2651577687</v>
      </c>
    </row>
    <row r="16" spans="1:27" ht="13.5">
      <c r="A16" s="5" t="s">
        <v>42</v>
      </c>
      <c r="B16" s="3"/>
      <c r="C16" s="19"/>
      <c r="D16" s="19"/>
      <c r="E16" s="20">
        <v>497172698</v>
      </c>
      <c r="F16" s="21">
        <v>427157687</v>
      </c>
      <c r="G16" s="21">
        <v>302000</v>
      </c>
      <c r="H16" s="21">
        <v>43028000</v>
      </c>
      <c r="I16" s="21">
        <v>33937000</v>
      </c>
      <c r="J16" s="21">
        <v>77267000</v>
      </c>
      <c r="K16" s="21">
        <v>37514000</v>
      </c>
      <c r="L16" s="21">
        <v>28543000</v>
      </c>
      <c r="M16" s="21">
        <v>67633300</v>
      </c>
      <c r="N16" s="21">
        <v>133690300</v>
      </c>
      <c r="O16" s="21">
        <v>-2940300</v>
      </c>
      <c r="P16" s="21">
        <v>11448000</v>
      </c>
      <c r="Q16" s="21">
        <v>21695000</v>
      </c>
      <c r="R16" s="21">
        <v>30202700</v>
      </c>
      <c r="S16" s="21"/>
      <c r="T16" s="21"/>
      <c r="U16" s="21"/>
      <c r="V16" s="21"/>
      <c r="W16" s="21">
        <v>241160000</v>
      </c>
      <c r="X16" s="21">
        <v>320368275</v>
      </c>
      <c r="Y16" s="21">
        <v>-79208275</v>
      </c>
      <c r="Z16" s="6">
        <v>-24.72</v>
      </c>
      <c r="AA16" s="28">
        <v>427157687</v>
      </c>
    </row>
    <row r="17" spans="1:27" ht="13.5">
      <c r="A17" s="5" t="s">
        <v>43</v>
      </c>
      <c r="B17" s="3"/>
      <c r="C17" s="19"/>
      <c r="D17" s="19"/>
      <c r="E17" s="20">
        <v>2352449944</v>
      </c>
      <c r="F17" s="21">
        <v>2184450000</v>
      </c>
      <c r="G17" s="21">
        <v>41834000</v>
      </c>
      <c r="H17" s="21">
        <v>75230000</v>
      </c>
      <c r="I17" s="21">
        <v>193536000</v>
      </c>
      <c r="J17" s="21">
        <v>310600000</v>
      </c>
      <c r="K17" s="21">
        <v>126595000</v>
      </c>
      <c r="L17" s="21">
        <v>133466098</v>
      </c>
      <c r="M17" s="21">
        <v>105386167</v>
      </c>
      <c r="N17" s="21">
        <v>365447265</v>
      </c>
      <c r="O17" s="21">
        <v>22277534</v>
      </c>
      <c r="P17" s="21">
        <v>253253282</v>
      </c>
      <c r="Q17" s="21">
        <v>91162368</v>
      </c>
      <c r="R17" s="21">
        <v>366693184</v>
      </c>
      <c r="S17" s="21"/>
      <c r="T17" s="21"/>
      <c r="U17" s="21"/>
      <c r="V17" s="21"/>
      <c r="W17" s="21">
        <v>1042740449</v>
      </c>
      <c r="X17" s="21">
        <v>1638337518</v>
      </c>
      <c r="Y17" s="21">
        <v>-595597069</v>
      </c>
      <c r="Z17" s="6">
        <v>-36.35</v>
      </c>
      <c r="AA17" s="28">
        <v>2184450000</v>
      </c>
    </row>
    <row r="18" spans="1:27" ht="13.5">
      <c r="A18" s="5" t="s">
        <v>44</v>
      </c>
      <c r="B18" s="3"/>
      <c r="C18" s="19"/>
      <c r="D18" s="19"/>
      <c r="E18" s="20">
        <v>39970006</v>
      </c>
      <c r="F18" s="21">
        <v>39970000</v>
      </c>
      <c r="G18" s="21"/>
      <c r="H18" s="21"/>
      <c r="I18" s="21">
        <v>-4723000</v>
      </c>
      <c r="J18" s="21">
        <v>-4723000</v>
      </c>
      <c r="K18" s="21">
        <v>4723000</v>
      </c>
      <c r="L18" s="21">
        <v>18862000</v>
      </c>
      <c r="M18" s="21">
        <v>20018000</v>
      </c>
      <c r="N18" s="21">
        <v>43603000</v>
      </c>
      <c r="O18" s="21">
        <v>-250000</v>
      </c>
      <c r="P18" s="21">
        <v>152000</v>
      </c>
      <c r="Q18" s="21"/>
      <c r="R18" s="21">
        <v>-98000</v>
      </c>
      <c r="S18" s="21"/>
      <c r="T18" s="21"/>
      <c r="U18" s="21"/>
      <c r="V18" s="21"/>
      <c r="W18" s="21">
        <v>38782000</v>
      </c>
      <c r="X18" s="21">
        <v>29977497</v>
      </c>
      <c r="Y18" s="21">
        <v>8804503</v>
      </c>
      <c r="Z18" s="6">
        <v>29.37</v>
      </c>
      <c r="AA18" s="28">
        <v>39970000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2054161994</v>
      </c>
      <c r="F19" s="18">
        <f t="shared" si="3"/>
        <v>3092756000</v>
      </c>
      <c r="G19" s="18">
        <f t="shared" si="3"/>
        <v>188444000</v>
      </c>
      <c r="H19" s="18">
        <f t="shared" si="3"/>
        <v>183469000</v>
      </c>
      <c r="I19" s="18">
        <f t="shared" si="3"/>
        <v>266135000</v>
      </c>
      <c r="J19" s="18">
        <f t="shared" si="3"/>
        <v>638048000</v>
      </c>
      <c r="K19" s="18">
        <f t="shared" si="3"/>
        <v>137836000</v>
      </c>
      <c r="L19" s="18">
        <f t="shared" si="3"/>
        <v>205949000</v>
      </c>
      <c r="M19" s="18">
        <f t="shared" si="3"/>
        <v>144952479</v>
      </c>
      <c r="N19" s="18">
        <f t="shared" si="3"/>
        <v>488737479</v>
      </c>
      <c r="O19" s="18">
        <f t="shared" si="3"/>
        <v>105916443</v>
      </c>
      <c r="P19" s="18">
        <f t="shared" si="3"/>
        <v>93283885</v>
      </c>
      <c r="Q19" s="18">
        <f t="shared" si="3"/>
        <v>139309260</v>
      </c>
      <c r="R19" s="18">
        <f t="shared" si="3"/>
        <v>338509588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1465295067</v>
      </c>
      <c r="X19" s="18">
        <f t="shared" si="3"/>
        <v>2319567003</v>
      </c>
      <c r="Y19" s="18">
        <f t="shared" si="3"/>
        <v>-854271936</v>
      </c>
      <c r="Z19" s="4">
        <f>+IF(X19&lt;&gt;0,+(Y19/X19)*100,0)</f>
        <v>-36.828939836406185</v>
      </c>
      <c r="AA19" s="30">
        <f>SUM(AA20:AA23)</f>
        <v>3092756000</v>
      </c>
    </row>
    <row r="20" spans="1:27" ht="13.5">
      <c r="A20" s="5" t="s">
        <v>46</v>
      </c>
      <c r="B20" s="3"/>
      <c r="C20" s="19"/>
      <c r="D20" s="19"/>
      <c r="E20" s="20">
        <v>901230980</v>
      </c>
      <c r="F20" s="21">
        <v>696124000</v>
      </c>
      <c r="G20" s="21">
        <v>4077000</v>
      </c>
      <c r="H20" s="21">
        <v>58163000</v>
      </c>
      <c r="I20" s="21">
        <v>135929000</v>
      </c>
      <c r="J20" s="21">
        <v>198169000</v>
      </c>
      <c r="K20" s="21">
        <v>33508000</v>
      </c>
      <c r="L20" s="21">
        <v>106520000</v>
      </c>
      <c r="M20" s="21">
        <v>82915272</v>
      </c>
      <c r="N20" s="21">
        <v>222943272</v>
      </c>
      <c r="O20" s="21">
        <v>44833911</v>
      </c>
      <c r="P20" s="21">
        <v>41159433</v>
      </c>
      <c r="Q20" s="21">
        <v>63549722</v>
      </c>
      <c r="R20" s="21">
        <v>149543066</v>
      </c>
      <c r="S20" s="21"/>
      <c r="T20" s="21"/>
      <c r="U20" s="21"/>
      <c r="V20" s="21"/>
      <c r="W20" s="21">
        <v>570655338</v>
      </c>
      <c r="X20" s="21">
        <v>522093006</v>
      </c>
      <c r="Y20" s="21">
        <v>48562332</v>
      </c>
      <c r="Z20" s="6">
        <v>9.3</v>
      </c>
      <c r="AA20" s="28">
        <v>696124000</v>
      </c>
    </row>
    <row r="21" spans="1:27" ht="13.5">
      <c r="A21" s="5" t="s">
        <v>47</v>
      </c>
      <c r="B21" s="3"/>
      <c r="C21" s="19"/>
      <c r="D21" s="19"/>
      <c r="E21" s="20">
        <v>630408600</v>
      </c>
      <c r="F21" s="21">
        <v>1633026000</v>
      </c>
      <c r="G21" s="21">
        <v>110620200</v>
      </c>
      <c r="H21" s="21">
        <v>70792800</v>
      </c>
      <c r="I21" s="21">
        <v>70645800</v>
      </c>
      <c r="J21" s="21">
        <v>252058800</v>
      </c>
      <c r="K21" s="21">
        <v>62596800</v>
      </c>
      <c r="L21" s="21">
        <v>53910600</v>
      </c>
      <c r="M21" s="21">
        <v>27562926</v>
      </c>
      <c r="N21" s="21">
        <v>144070326</v>
      </c>
      <c r="O21" s="21">
        <v>33569637</v>
      </c>
      <c r="P21" s="21">
        <v>30301471</v>
      </c>
      <c r="Q21" s="21">
        <v>38226721</v>
      </c>
      <c r="R21" s="21">
        <v>102097829</v>
      </c>
      <c r="S21" s="21"/>
      <c r="T21" s="21"/>
      <c r="U21" s="21"/>
      <c r="V21" s="21"/>
      <c r="W21" s="21">
        <v>498226955</v>
      </c>
      <c r="X21" s="21">
        <v>1224769509</v>
      </c>
      <c r="Y21" s="21">
        <v>-726542554</v>
      </c>
      <c r="Z21" s="6">
        <v>-59.32</v>
      </c>
      <c r="AA21" s="28">
        <v>1633026000</v>
      </c>
    </row>
    <row r="22" spans="1:27" ht="13.5">
      <c r="A22" s="5" t="s">
        <v>48</v>
      </c>
      <c r="B22" s="3"/>
      <c r="C22" s="22"/>
      <c r="D22" s="22"/>
      <c r="E22" s="23">
        <v>420272414</v>
      </c>
      <c r="F22" s="24">
        <v>576356000</v>
      </c>
      <c r="G22" s="24">
        <v>73746800</v>
      </c>
      <c r="H22" s="24">
        <v>47195200</v>
      </c>
      <c r="I22" s="24">
        <v>47108200</v>
      </c>
      <c r="J22" s="24">
        <v>168050200</v>
      </c>
      <c r="K22" s="24">
        <v>41731200</v>
      </c>
      <c r="L22" s="24">
        <v>35951400</v>
      </c>
      <c r="M22" s="24">
        <v>18375281</v>
      </c>
      <c r="N22" s="24">
        <v>96057881</v>
      </c>
      <c r="O22" s="24">
        <v>22395895</v>
      </c>
      <c r="P22" s="24">
        <v>20200981</v>
      </c>
      <c r="Q22" s="24">
        <v>25495817</v>
      </c>
      <c r="R22" s="24">
        <v>68092693</v>
      </c>
      <c r="S22" s="24"/>
      <c r="T22" s="24"/>
      <c r="U22" s="24"/>
      <c r="V22" s="24"/>
      <c r="W22" s="24">
        <v>332200774</v>
      </c>
      <c r="X22" s="24">
        <v>432266994</v>
      </c>
      <c r="Y22" s="24">
        <v>-100066220</v>
      </c>
      <c r="Z22" s="7">
        <v>-23.15</v>
      </c>
      <c r="AA22" s="29">
        <v>576356000</v>
      </c>
    </row>
    <row r="23" spans="1:27" ht="13.5">
      <c r="A23" s="5" t="s">
        <v>49</v>
      </c>
      <c r="B23" s="3"/>
      <c r="C23" s="19"/>
      <c r="D23" s="19"/>
      <c r="E23" s="20">
        <v>102250000</v>
      </c>
      <c r="F23" s="21">
        <v>187250000</v>
      </c>
      <c r="G23" s="21"/>
      <c r="H23" s="21">
        <v>7318000</v>
      </c>
      <c r="I23" s="21">
        <v>12452000</v>
      </c>
      <c r="J23" s="21">
        <v>19770000</v>
      </c>
      <c r="K23" s="21"/>
      <c r="L23" s="21">
        <v>9567000</v>
      </c>
      <c r="M23" s="21">
        <v>16099000</v>
      </c>
      <c r="N23" s="21">
        <v>25666000</v>
      </c>
      <c r="O23" s="21">
        <v>5117000</v>
      </c>
      <c r="P23" s="21">
        <v>1622000</v>
      </c>
      <c r="Q23" s="21">
        <v>12037000</v>
      </c>
      <c r="R23" s="21">
        <v>18776000</v>
      </c>
      <c r="S23" s="21"/>
      <c r="T23" s="21"/>
      <c r="U23" s="21"/>
      <c r="V23" s="21"/>
      <c r="W23" s="21">
        <v>64212000</v>
      </c>
      <c r="X23" s="21">
        <v>140437494</v>
      </c>
      <c r="Y23" s="21">
        <v>-76225494</v>
      </c>
      <c r="Z23" s="6">
        <v>-54.28</v>
      </c>
      <c r="AA23" s="28">
        <v>187250000</v>
      </c>
    </row>
    <row r="24" spans="1:27" ht="13.5">
      <c r="A24" s="2" t="s">
        <v>50</v>
      </c>
      <c r="B24" s="8"/>
      <c r="C24" s="16"/>
      <c r="D24" s="16"/>
      <c r="E24" s="17"/>
      <c r="F24" s="18">
        <v>55015000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41261256</v>
      </c>
      <c r="Y24" s="18">
        <v>-41261256</v>
      </c>
      <c r="Z24" s="4">
        <v>-100</v>
      </c>
      <c r="AA24" s="30">
        <v>55015000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7754429658</v>
      </c>
      <c r="F25" s="52">
        <f t="shared" si="4"/>
        <v>7534322687</v>
      </c>
      <c r="G25" s="52">
        <f t="shared" si="4"/>
        <v>308187220</v>
      </c>
      <c r="H25" s="52">
        <f t="shared" si="4"/>
        <v>432026178</v>
      </c>
      <c r="I25" s="52">
        <f t="shared" si="4"/>
        <v>472965742</v>
      </c>
      <c r="J25" s="52">
        <f t="shared" si="4"/>
        <v>1213179140</v>
      </c>
      <c r="K25" s="52">
        <f t="shared" si="4"/>
        <v>700765882</v>
      </c>
      <c r="L25" s="52">
        <f t="shared" si="4"/>
        <v>272151663</v>
      </c>
      <c r="M25" s="52">
        <f t="shared" si="4"/>
        <v>548543426</v>
      </c>
      <c r="N25" s="52">
        <f t="shared" si="4"/>
        <v>1521460971</v>
      </c>
      <c r="O25" s="52">
        <f t="shared" si="4"/>
        <v>90702984</v>
      </c>
      <c r="P25" s="52">
        <f t="shared" si="4"/>
        <v>518736598</v>
      </c>
      <c r="Q25" s="52">
        <f t="shared" si="4"/>
        <v>417453044</v>
      </c>
      <c r="R25" s="52">
        <f t="shared" si="4"/>
        <v>1026892626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3761532737</v>
      </c>
      <c r="X25" s="52">
        <f t="shared" si="4"/>
        <v>5650741998</v>
      </c>
      <c r="Y25" s="52">
        <f t="shared" si="4"/>
        <v>-1889209261</v>
      </c>
      <c r="Z25" s="53">
        <f>+IF(X25&lt;&gt;0,+(Y25/X25)*100,0)</f>
        <v>-33.43294140253897</v>
      </c>
      <c r="AA25" s="54">
        <f>+AA5+AA9+AA15+AA19+AA24</f>
        <v>7534322687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2745479994</v>
      </c>
      <c r="F28" s="21">
        <v>2169083000</v>
      </c>
      <c r="G28" s="21">
        <v>69363000</v>
      </c>
      <c r="H28" s="21">
        <v>176783000</v>
      </c>
      <c r="I28" s="21">
        <v>204532000</v>
      </c>
      <c r="J28" s="21">
        <v>450678000</v>
      </c>
      <c r="K28" s="21">
        <v>111810000</v>
      </c>
      <c r="L28" s="21"/>
      <c r="M28" s="21">
        <v>234364044</v>
      </c>
      <c r="N28" s="21">
        <v>346174044</v>
      </c>
      <c r="O28" s="21">
        <v>55965532</v>
      </c>
      <c r="P28" s="21">
        <v>50502452</v>
      </c>
      <c r="Q28" s="21">
        <v>63722538</v>
      </c>
      <c r="R28" s="21">
        <v>170190522</v>
      </c>
      <c r="S28" s="21"/>
      <c r="T28" s="21"/>
      <c r="U28" s="21"/>
      <c r="V28" s="21"/>
      <c r="W28" s="21">
        <v>967042566</v>
      </c>
      <c r="X28" s="21">
        <v>1626812271</v>
      </c>
      <c r="Y28" s="21">
        <v>-659769705</v>
      </c>
      <c r="Z28" s="6">
        <v>-40.56</v>
      </c>
      <c r="AA28" s="19">
        <v>2169083000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>
        <v>239902000</v>
      </c>
      <c r="G31" s="21">
        <v>3333000</v>
      </c>
      <c r="H31" s="21">
        <v>34502000</v>
      </c>
      <c r="I31" s="21">
        <v>54522000</v>
      </c>
      <c r="J31" s="21">
        <v>92357000</v>
      </c>
      <c r="K31" s="21">
        <v>17608000</v>
      </c>
      <c r="L31" s="21"/>
      <c r="M31" s="21">
        <v>38080738</v>
      </c>
      <c r="N31" s="21">
        <v>55688738</v>
      </c>
      <c r="O31" s="21">
        <v>47236911</v>
      </c>
      <c r="P31" s="21">
        <v>45183433</v>
      </c>
      <c r="Q31" s="21">
        <v>68115722</v>
      </c>
      <c r="R31" s="21">
        <v>160536066</v>
      </c>
      <c r="S31" s="21"/>
      <c r="T31" s="21"/>
      <c r="U31" s="21"/>
      <c r="V31" s="21"/>
      <c r="W31" s="21">
        <v>308581804</v>
      </c>
      <c r="X31" s="21">
        <v>179926479</v>
      </c>
      <c r="Y31" s="21">
        <v>128655325</v>
      </c>
      <c r="Z31" s="6">
        <v>71.5</v>
      </c>
      <c r="AA31" s="28">
        <v>239902000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2745479994</v>
      </c>
      <c r="F32" s="27">
        <f t="shared" si="5"/>
        <v>2408985000</v>
      </c>
      <c r="G32" s="27">
        <f t="shared" si="5"/>
        <v>72696000</v>
      </c>
      <c r="H32" s="27">
        <f t="shared" si="5"/>
        <v>211285000</v>
      </c>
      <c r="I32" s="27">
        <f t="shared" si="5"/>
        <v>259054000</v>
      </c>
      <c r="J32" s="27">
        <f t="shared" si="5"/>
        <v>543035000</v>
      </c>
      <c r="K32" s="27">
        <f t="shared" si="5"/>
        <v>129418000</v>
      </c>
      <c r="L32" s="27">
        <f t="shared" si="5"/>
        <v>0</v>
      </c>
      <c r="M32" s="27">
        <f t="shared" si="5"/>
        <v>272444782</v>
      </c>
      <c r="N32" s="27">
        <f t="shared" si="5"/>
        <v>401862782</v>
      </c>
      <c r="O32" s="27">
        <f t="shared" si="5"/>
        <v>103202443</v>
      </c>
      <c r="P32" s="27">
        <f t="shared" si="5"/>
        <v>95685885</v>
      </c>
      <c r="Q32" s="27">
        <f t="shared" si="5"/>
        <v>131838260</v>
      </c>
      <c r="R32" s="27">
        <f t="shared" si="5"/>
        <v>330726588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1275624370</v>
      </c>
      <c r="X32" s="27">
        <f t="shared" si="5"/>
        <v>1806738750</v>
      </c>
      <c r="Y32" s="27">
        <f t="shared" si="5"/>
        <v>-531114380</v>
      </c>
      <c r="Z32" s="13">
        <f>+IF(X32&lt;&gt;0,+(Y32/X32)*100,0)</f>
        <v>-29.39630203868711</v>
      </c>
      <c r="AA32" s="31">
        <f>SUM(AA28:AA31)</f>
        <v>2408985000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2988368992</v>
      </c>
      <c r="F34" s="21">
        <v>3710378687</v>
      </c>
      <c r="G34" s="21">
        <v>114896000</v>
      </c>
      <c r="H34" s="21">
        <v>135963211</v>
      </c>
      <c r="I34" s="21">
        <v>263070000</v>
      </c>
      <c r="J34" s="21">
        <v>513929211</v>
      </c>
      <c r="K34" s="21">
        <v>164469000</v>
      </c>
      <c r="L34" s="21"/>
      <c r="M34" s="21">
        <v>175188323</v>
      </c>
      <c r="N34" s="21">
        <v>339657323</v>
      </c>
      <c r="O34" s="21">
        <v>-61101280</v>
      </c>
      <c r="P34" s="21">
        <v>375432000</v>
      </c>
      <c r="Q34" s="21">
        <v>250693000</v>
      </c>
      <c r="R34" s="21">
        <v>565023720</v>
      </c>
      <c r="S34" s="21"/>
      <c r="T34" s="21"/>
      <c r="U34" s="21"/>
      <c r="V34" s="21"/>
      <c r="W34" s="21">
        <v>1418610254</v>
      </c>
      <c r="X34" s="21">
        <v>2782783998</v>
      </c>
      <c r="Y34" s="21">
        <v>-1364173744</v>
      </c>
      <c r="Z34" s="6">
        <v>-49.02</v>
      </c>
      <c r="AA34" s="28">
        <v>3710378687</v>
      </c>
    </row>
    <row r="35" spans="1:27" ht="13.5">
      <c r="A35" s="59" t="s">
        <v>61</v>
      </c>
      <c r="B35" s="3"/>
      <c r="C35" s="19"/>
      <c r="D35" s="19"/>
      <c r="E35" s="20">
        <v>2020580672</v>
      </c>
      <c r="F35" s="21">
        <v>1414959000</v>
      </c>
      <c r="G35" s="21">
        <v>118611000</v>
      </c>
      <c r="H35" s="21">
        <v>151969000</v>
      </c>
      <c r="I35" s="21">
        <v>-43636000</v>
      </c>
      <c r="J35" s="21">
        <v>226944000</v>
      </c>
      <c r="K35" s="21">
        <v>406493000</v>
      </c>
      <c r="L35" s="21"/>
      <c r="M35" s="21">
        <v>100933041</v>
      </c>
      <c r="N35" s="21">
        <v>507426041</v>
      </c>
      <c r="O35" s="21">
        <v>54434534</v>
      </c>
      <c r="P35" s="21">
        <v>59990314</v>
      </c>
      <c r="Q35" s="21">
        <v>17056368</v>
      </c>
      <c r="R35" s="21">
        <v>131481216</v>
      </c>
      <c r="S35" s="21"/>
      <c r="T35" s="21"/>
      <c r="U35" s="21"/>
      <c r="V35" s="21"/>
      <c r="W35" s="21">
        <v>865851257</v>
      </c>
      <c r="X35" s="21">
        <v>1061219250</v>
      </c>
      <c r="Y35" s="21">
        <v>-195367993</v>
      </c>
      <c r="Z35" s="6">
        <v>-18.41</v>
      </c>
      <c r="AA35" s="28">
        <v>1414959000</v>
      </c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7754429658</v>
      </c>
      <c r="F36" s="63">
        <f t="shared" si="6"/>
        <v>7534322687</v>
      </c>
      <c r="G36" s="63">
        <f t="shared" si="6"/>
        <v>306203000</v>
      </c>
      <c r="H36" s="63">
        <f t="shared" si="6"/>
        <v>499217211</v>
      </c>
      <c r="I36" s="63">
        <f t="shared" si="6"/>
        <v>478488000</v>
      </c>
      <c r="J36" s="63">
        <f t="shared" si="6"/>
        <v>1283908211</v>
      </c>
      <c r="K36" s="63">
        <f t="shared" si="6"/>
        <v>700380000</v>
      </c>
      <c r="L36" s="63">
        <f t="shared" si="6"/>
        <v>0</v>
      </c>
      <c r="M36" s="63">
        <f t="shared" si="6"/>
        <v>548566146</v>
      </c>
      <c r="N36" s="63">
        <f t="shared" si="6"/>
        <v>1248946146</v>
      </c>
      <c r="O36" s="63">
        <f t="shared" si="6"/>
        <v>96535697</v>
      </c>
      <c r="P36" s="63">
        <f t="shared" si="6"/>
        <v>531108199</v>
      </c>
      <c r="Q36" s="63">
        <f t="shared" si="6"/>
        <v>399587628</v>
      </c>
      <c r="R36" s="63">
        <f t="shared" si="6"/>
        <v>1027231524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3560085881</v>
      </c>
      <c r="X36" s="63">
        <f t="shared" si="6"/>
        <v>5650741998</v>
      </c>
      <c r="Y36" s="63">
        <f t="shared" si="6"/>
        <v>-2090656117</v>
      </c>
      <c r="Z36" s="64">
        <f>+IF(X36&lt;&gt;0,+(Y36/X36)*100,0)</f>
        <v>-36.99790430601783</v>
      </c>
      <c r="AA36" s="65">
        <f>SUM(AA32:AA35)</f>
        <v>7534322687</v>
      </c>
    </row>
    <row r="37" spans="1:27" ht="13.5">
      <c r="A37" s="14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450233257</v>
      </c>
      <c r="F5" s="18">
        <f t="shared" si="0"/>
        <v>450233257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4698010</v>
      </c>
      <c r="P5" s="18">
        <f t="shared" si="0"/>
        <v>0</v>
      </c>
      <c r="Q5" s="18">
        <f t="shared" si="0"/>
        <v>6967202</v>
      </c>
      <c r="R5" s="18">
        <f t="shared" si="0"/>
        <v>11665212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11665212</v>
      </c>
      <c r="X5" s="18">
        <f t="shared" si="0"/>
        <v>193414335</v>
      </c>
      <c r="Y5" s="18">
        <f t="shared" si="0"/>
        <v>-181749123</v>
      </c>
      <c r="Z5" s="4">
        <f>+IF(X5&lt;&gt;0,+(Y5/X5)*100,0)</f>
        <v>-93.96879657342875</v>
      </c>
      <c r="AA5" s="16">
        <f>SUM(AA6:AA8)</f>
        <v>450233257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450083257</v>
      </c>
      <c r="F7" s="24">
        <v>450083257</v>
      </c>
      <c r="G7" s="24"/>
      <c r="H7" s="24"/>
      <c r="I7" s="24"/>
      <c r="J7" s="24"/>
      <c r="K7" s="24"/>
      <c r="L7" s="24"/>
      <c r="M7" s="24"/>
      <c r="N7" s="24"/>
      <c r="O7" s="24">
        <v>4698010</v>
      </c>
      <c r="P7" s="24"/>
      <c r="Q7" s="24">
        <v>6967202</v>
      </c>
      <c r="R7" s="24">
        <v>11665212</v>
      </c>
      <c r="S7" s="24"/>
      <c r="T7" s="24"/>
      <c r="U7" s="24"/>
      <c r="V7" s="24"/>
      <c r="W7" s="24">
        <v>11665212</v>
      </c>
      <c r="X7" s="24">
        <v>193264335</v>
      </c>
      <c r="Y7" s="24">
        <v>-181599123</v>
      </c>
      <c r="Z7" s="7">
        <v>-93.96</v>
      </c>
      <c r="AA7" s="29">
        <v>450083257</v>
      </c>
    </row>
    <row r="8" spans="1:27" ht="13.5">
      <c r="A8" s="5" t="s">
        <v>34</v>
      </c>
      <c r="B8" s="3"/>
      <c r="C8" s="19"/>
      <c r="D8" s="19"/>
      <c r="E8" s="20">
        <v>150000</v>
      </c>
      <c r="F8" s="21">
        <v>150000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150000</v>
      </c>
      <c r="Y8" s="21">
        <v>-150000</v>
      </c>
      <c r="Z8" s="6">
        <v>-100</v>
      </c>
      <c r="AA8" s="28">
        <v>150000</v>
      </c>
    </row>
    <row r="9" spans="1:27" ht="13.5">
      <c r="A9" s="2" t="s">
        <v>35</v>
      </c>
      <c r="B9" s="3"/>
      <c r="C9" s="16">
        <f aca="true" t="shared" si="1" ref="C9:Y9">SUM(C10:C14)</f>
        <v>1514744815</v>
      </c>
      <c r="D9" s="16">
        <f>SUM(D10:D14)</f>
        <v>0</v>
      </c>
      <c r="E9" s="17">
        <f t="shared" si="1"/>
        <v>1254783234</v>
      </c>
      <c r="F9" s="18">
        <f t="shared" si="1"/>
        <v>1254783234</v>
      </c>
      <c r="G9" s="18">
        <f t="shared" si="1"/>
        <v>113928063</v>
      </c>
      <c r="H9" s="18">
        <f t="shared" si="1"/>
        <v>-90181528</v>
      </c>
      <c r="I9" s="18">
        <f t="shared" si="1"/>
        <v>83509053</v>
      </c>
      <c r="J9" s="18">
        <f t="shared" si="1"/>
        <v>107255588</v>
      </c>
      <c r="K9" s="18">
        <f t="shared" si="1"/>
        <v>-177000942</v>
      </c>
      <c r="L9" s="18">
        <f t="shared" si="1"/>
        <v>-446448866</v>
      </c>
      <c r="M9" s="18">
        <f t="shared" si="1"/>
        <v>-446448866</v>
      </c>
      <c r="N9" s="18">
        <f t="shared" si="1"/>
        <v>-1069898674</v>
      </c>
      <c r="O9" s="18">
        <f t="shared" si="1"/>
        <v>-250560381</v>
      </c>
      <c r="P9" s="18">
        <f t="shared" si="1"/>
        <v>-89381161</v>
      </c>
      <c r="Q9" s="18">
        <f t="shared" si="1"/>
        <v>-96400604</v>
      </c>
      <c r="R9" s="18">
        <f t="shared" si="1"/>
        <v>-436342146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-1398985232</v>
      </c>
      <c r="X9" s="18">
        <f t="shared" si="1"/>
        <v>903201840</v>
      </c>
      <c r="Y9" s="18">
        <f t="shared" si="1"/>
        <v>-2302187072</v>
      </c>
      <c r="Z9" s="4">
        <f>+IF(X9&lt;&gt;0,+(Y9/X9)*100,0)</f>
        <v>-254.8917606279456</v>
      </c>
      <c r="AA9" s="30">
        <f>SUM(AA10:AA14)</f>
        <v>1254783234</v>
      </c>
    </row>
    <row r="10" spans="1:27" ht="13.5">
      <c r="A10" s="5" t="s">
        <v>36</v>
      </c>
      <c r="B10" s="3"/>
      <c r="C10" s="19">
        <v>1514744815</v>
      </c>
      <c r="D10" s="19"/>
      <c r="E10" s="20">
        <v>31307000</v>
      </c>
      <c r="F10" s="21">
        <v>31307000</v>
      </c>
      <c r="G10" s="21">
        <v>113928063</v>
      </c>
      <c r="H10" s="21">
        <v>-90181528</v>
      </c>
      <c r="I10" s="21">
        <v>83509053</v>
      </c>
      <c r="J10" s="21">
        <v>107255588</v>
      </c>
      <c r="K10" s="21">
        <v>-177000942</v>
      </c>
      <c r="L10" s="21">
        <v>-446448866</v>
      </c>
      <c r="M10" s="21">
        <v>-446448866</v>
      </c>
      <c r="N10" s="21">
        <v>-1069898674</v>
      </c>
      <c r="O10" s="21">
        <v>-305256444</v>
      </c>
      <c r="P10" s="21">
        <v>-89381161</v>
      </c>
      <c r="Q10" s="21">
        <v>-101469215</v>
      </c>
      <c r="R10" s="21">
        <v>-496106820</v>
      </c>
      <c r="S10" s="21"/>
      <c r="T10" s="21"/>
      <c r="U10" s="21"/>
      <c r="V10" s="21"/>
      <c r="W10" s="21">
        <v>-1458749906</v>
      </c>
      <c r="X10" s="21">
        <v>23039005</v>
      </c>
      <c r="Y10" s="21">
        <v>-1481788911</v>
      </c>
      <c r="Z10" s="6">
        <v>-6431.65</v>
      </c>
      <c r="AA10" s="28">
        <v>31307000</v>
      </c>
    </row>
    <row r="11" spans="1:27" ht="13.5">
      <c r="A11" s="5" t="s">
        <v>37</v>
      </c>
      <c r="B11" s="3"/>
      <c r="C11" s="19"/>
      <c r="D11" s="19"/>
      <c r="E11" s="20">
        <v>49000000</v>
      </c>
      <c r="F11" s="21">
        <v>49000000</v>
      </c>
      <c r="G11" s="21"/>
      <c r="H11" s="21"/>
      <c r="I11" s="21"/>
      <c r="J11" s="21"/>
      <c r="K11" s="21"/>
      <c r="L11" s="21"/>
      <c r="M11" s="21"/>
      <c r="N11" s="21"/>
      <c r="O11" s="21">
        <v>2307860</v>
      </c>
      <c r="P11" s="21"/>
      <c r="Q11" s="21"/>
      <c r="R11" s="21">
        <v>2307860</v>
      </c>
      <c r="S11" s="21"/>
      <c r="T11" s="21"/>
      <c r="U11" s="21"/>
      <c r="V11" s="21"/>
      <c r="W11" s="21">
        <v>2307860</v>
      </c>
      <c r="X11" s="21">
        <v>41008207</v>
      </c>
      <c r="Y11" s="21">
        <v>-38700347</v>
      </c>
      <c r="Z11" s="6">
        <v>-94.37</v>
      </c>
      <c r="AA11" s="28">
        <v>49000000</v>
      </c>
    </row>
    <row r="12" spans="1:27" ht="13.5">
      <c r="A12" s="5" t="s">
        <v>38</v>
      </c>
      <c r="B12" s="3"/>
      <c r="C12" s="19"/>
      <c r="D12" s="19"/>
      <c r="E12" s="20">
        <v>110067879</v>
      </c>
      <c r="F12" s="21">
        <v>110067879</v>
      </c>
      <c r="G12" s="21"/>
      <c r="H12" s="21"/>
      <c r="I12" s="21"/>
      <c r="J12" s="21"/>
      <c r="K12" s="21"/>
      <c r="L12" s="21"/>
      <c r="M12" s="21"/>
      <c r="N12" s="21"/>
      <c r="O12" s="21">
        <v>2776776</v>
      </c>
      <c r="P12" s="21"/>
      <c r="Q12" s="21">
        <v>-2119313</v>
      </c>
      <c r="R12" s="21">
        <v>657463</v>
      </c>
      <c r="S12" s="21"/>
      <c r="T12" s="21"/>
      <c r="U12" s="21"/>
      <c r="V12" s="21"/>
      <c r="W12" s="21">
        <v>657463</v>
      </c>
      <c r="X12" s="21">
        <v>77474963</v>
      </c>
      <c r="Y12" s="21">
        <v>-76817500</v>
      </c>
      <c r="Z12" s="6">
        <v>-99.15</v>
      </c>
      <c r="AA12" s="28">
        <v>110067879</v>
      </c>
    </row>
    <row r="13" spans="1:27" ht="13.5">
      <c r="A13" s="5" t="s">
        <v>39</v>
      </c>
      <c r="B13" s="3"/>
      <c r="C13" s="19"/>
      <c r="D13" s="19"/>
      <c r="E13" s="20">
        <v>1023747355</v>
      </c>
      <c r="F13" s="21">
        <v>1023747355</v>
      </c>
      <c r="G13" s="21"/>
      <c r="H13" s="21"/>
      <c r="I13" s="21"/>
      <c r="J13" s="21"/>
      <c r="K13" s="21"/>
      <c r="L13" s="21"/>
      <c r="M13" s="21"/>
      <c r="N13" s="21"/>
      <c r="O13" s="21">
        <v>49611427</v>
      </c>
      <c r="P13" s="21"/>
      <c r="Q13" s="21">
        <v>6782005</v>
      </c>
      <c r="R13" s="21">
        <v>56393432</v>
      </c>
      <c r="S13" s="21"/>
      <c r="T13" s="21"/>
      <c r="U13" s="21"/>
      <c r="V13" s="21"/>
      <c r="W13" s="21">
        <v>56393432</v>
      </c>
      <c r="X13" s="21">
        <v>731815105</v>
      </c>
      <c r="Y13" s="21">
        <v>-675421673</v>
      </c>
      <c r="Z13" s="6">
        <v>-92.29</v>
      </c>
      <c r="AA13" s="28">
        <v>1023747355</v>
      </c>
    </row>
    <row r="14" spans="1:27" ht="13.5">
      <c r="A14" s="5" t="s">
        <v>40</v>
      </c>
      <c r="B14" s="3"/>
      <c r="C14" s="22"/>
      <c r="D14" s="22"/>
      <c r="E14" s="23">
        <v>40661000</v>
      </c>
      <c r="F14" s="24">
        <v>40661000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>
        <v>405919</v>
      </c>
      <c r="R14" s="24">
        <v>405919</v>
      </c>
      <c r="S14" s="24"/>
      <c r="T14" s="24"/>
      <c r="U14" s="24"/>
      <c r="V14" s="24"/>
      <c r="W14" s="24">
        <v>405919</v>
      </c>
      <c r="X14" s="24">
        <v>29864560</v>
      </c>
      <c r="Y14" s="24">
        <v>-29458641</v>
      </c>
      <c r="Z14" s="7">
        <v>-98.64</v>
      </c>
      <c r="AA14" s="29">
        <v>40661000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1146378229</v>
      </c>
      <c r="F15" s="18">
        <f t="shared" si="2"/>
        <v>1146378229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80858520</v>
      </c>
      <c r="P15" s="18">
        <f t="shared" si="2"/>
        <v>0</v>
      </c>
      <c r="Q15" s="18">
        <f t="shared" si="2"/>
        <v>49474265</v>
      </c>
      <c r="R15" s="18">
        <f t="shared" si="2"/>
        <v>130332785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130332785</v>
      </c>
      <c r="X15" s="18">
        <f t="shared" si="2"/>
        <v>691506541</v>
      </c>
      <c r="Y15" s="18">
        <f t="shared" si="2"/>
        <v>-561173756</v>
      </c>
      <c r="Z15" s="4">
        <f>+IF(X15&lt;&gt;0,+(Y15/X15)*100,0)</f>
        <v>-81.15234241869594</v>
      </c>
      <c r="AA15" s="30">
        <f>SUM(AA16:AA18)</f>
        <v>1146378229</v>
      </c>
    </row>
    <row r="16" spans="1:27" ht="13.5">
      <c r="A16" s="5" t="s">
        <v>42</v>
      </c>
      <c r="B16" s="3"/>
      <c r="C16" s="19"/>
      <c r="D16" s="19"/>
      <c r="E16" s="20">
        <v>47089250</v>
      </c>
      <c r="F16" s="21">
        <v>47089250</v>
      </c>
      <c r="G16" s="21"/>
      <c r="H16" s="21"/>
      <c r="I16" s="21"/>
      <c r="J16" s="21"/>
      <c r="K16" s="21"/>
      <c r="L16" s="21"/>
      <c r="M16" s="21"/>
      <c r="N16" s="21"/>
      <c r="O16" s="21">
        <v>4649133</v>
      </c>
      <c r="P16" s="21"/>
      <c r="Q16" s="21"/>
      <c r="R16" s="21">
        <v>4649133</v>
      </c>
      <c r="S16" s="21"/>
      <c r="T16" s="21"/>
      <c r="U16" s="21"/>
      <c r="V16" s="21"/>
      <c r="W16" s="21">
        <v>4649133</v>
      </c>
      <c r="X16" s="21">
        <v>30761728</v>
      </c>
      <c r="Y16" s="21">
        <v>-26112595</v>
      </c>
      <c r="Z16" s="6">
        <v>-84.89</v>
      </c>
      <c r="AA16" s="28">
        <v>47089250</v>
      </c>
    </row>
    <row r="17" spans="1:27" ht="13.5">
      <c r="A17" s="5" t="s">
        <v>43</v>
      </c>
      <c r="B17" s="3"/>
      <c r="C17" s="19"/>
      <c r="D17" s="19"/>
      <c r="E17" s="20">
        <v>1077288979</v>
      </c>
      <c r="F17" s="21">
        <v>1077288979</v>
      </c>
      <c r="G17" s="21"/>
      <c r="H17" s="21"/>
      <c r="I17" s="21"/>
      <c r="J17" s="21"/>
      <c r="K17" s="21"/>
      <c r="L17" s="21"/>
      <c r="M17" s="21"/>
      <c r="N17" s="21"/>
      <c r="O17" s="21">
        <v>75124874</v>
      </c>
      <c r="P17" s="21"/>
      <c r="Q17" s="21">
        <v>49474265</v>
      </c>
      <c r="R17" s="21">
        <v>124599139</v>
      </c>
      <c r="S17" s="21"/>
      <c r="T17" s="21"/>
      <c r="U17" s="21"/>
      <c r="V17" s="21"/>
      <c r="W17" s="21">
        <v>124599139</v>
      </c>
      <c r="X17" s="21">
        <v>649619810</v>
      </c>
      <c r="Y17" s="21">
        <v>-525020671</v>
      </c>
      <c r="Z17" s="6">
        <v>-80.82</v>
      </c>
      <c r="AA17" s="28">
        <v>1077288979</v>
      </c>
    </row>
    <row r="18" spans="1:27" ht="13.5">
      <c r="A18" s="5" t="s">
        <v>44</v>
      </c>
      <c r="B18" s="3"/>
      <c r="C18" s="19"/>
      <c r="D18" s="19"/>
      <c r="E18" s="20">
        <v>22000000</v>
      </c>
      <c r="F18" s="21">
        <v>22000000</v>
      </c>
      <c r="G18" s="21"/>
      <c r="H18" s="21"/>
      <c r="I18" s="21"/>
      <c r="J18" s="21"/>
      <c r="K18" s="21"/>
      <c r="L18" s="21"/>
      <c r="M18" s="21"/>
      <c r="N18" s="21"/>
      <c r="O18" s="21">
        <v>1084513</v>
      </c>
      <c r="P18" s="21"/>
      <c r="Q18" s="21"/>
      <c r="R18" s="21">
        <v>1084513</v>
      </c>
      <c r="S18" s="21"/>
      <c r="T18" s="21"/>
      <c r="U18" s="21"/>
      <c r="V18" s="21"/>
      <c r="W18" s="21">
        <v>1084513</v>
      </c>
      <c r="X18" s="21">
        <v>11125003</v>
      </c>
      <c r="Y18" s="21">
        <v>-10040490</v>
      </c>
      <c r="Z18" s="6">
        <v>-90.25</v>
      </c>
      <c r="AA18" s="28">
        <v>22000000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1390214681</v>
      </c>
      <c r="F19" s="18">
        <f t="shared" si="3"/>
        <v>1390214681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135374316</v>
      </c>
      <c r="P19" s="18">
        <f t="shared" si="3"/>
        <v>0</v>
      </c>
      <c r="Q19" s="18">
        <f t="shared" si="3"/>
        <v>46279469</v>
      </c>
      <c r="R19" s="18">
        <f t="shared" si="3"/>
        <v>181653785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181653785</v>
      </c>
      <c r="X19" s="18">
        <f t="shared" si="3"/>
        <v>947799819</v>
      </c>
      <c r="Y19" s="18">
        <f t="shared" si="3"/>
        <v>-766146034</v>
      </c>
      <c r="Z19" s="4">
        <f>+IF(X19&lt;&gt;0,+(Y19/X19)*100,0)</f>
        <v>-80.83416124813589</v>
      </c>
      <c r="AA19" s="30">
        <f>SUM(AA20:AA23)</f>
        <v>1390214681</v>
      </c>
    </row>
    <row r="20" spans="1:27" ht="13.5">
      <c r="A20" s="5" t="s">
        <v>46</v>
      </c>
      <c r="B20" s="3"/>
      <c r="C20" s="19"/>
      <c r="D20" s="19"/>
      <c r="E20" s="20">
        <v>648026071</v>
      </c>
      <c r="F20" s="21">
        <v>648026071</v>
      </c>
      <c r="G20" s="21"/>
      <c r="H20" s="21"/>
      <c r="I20" s="21"/>
      <c r="J20" s="21"/>
      <c r="K20" s="21"/>
      <c r="L20" s="21"/>
      <c r="M20" s="21"/>
      <c r="N20" s="21"/>
      <c r="O20" s="21">
        <v>38154748</v>
      </c>
      <c r="P20" s="21"/>
      <c r="Q20" s="21">
        <v>20841645</v>
      </c>
      <c r="R20" s="21">
        <v>58996393</v>
      </c>
      <c r="S20" s="21"/>
      <c r="T20" s="21"/>
      <c r="U20" s="21"/>
      <c r="V20" s="21"/>
      <c r="W20" s="21">
        <v>58996393</v>
      </c>
      <c r="X20" s="21">
        <v>448986744</v>
      </c>
      <c r="Y20" s="21">
        <v>-389990351</v>
      </c>
      <c r="Z20" s="6">
        <v>-86.86</v>
      </c>
      <c r="AA20" s="28">
        <v>648026071</v>
      </c>
    </row>
    <row r="21" spans="1:27" ht="13.5">
      <c r="A21" s="5" t="s">
        <v>47</v>
      </c>
      <c r="B21" s="3"/>
      <c r="C21" s="19"/>
      <c r="D21" s="19"/>
      <c r="E21" s="20">
        <v>436638610</v>
      </c>
      <c r="F21" s="21">
        <v>436638610</v>
      </c>
      <c r="G21" s="21"/>
      <c r="H21" s="21"/>
      <c r="I21" s="21"/>
      <c r="J21" s="21"/>
      <c r="K21" s="21"/>
      <c r="L21" s="21"/>
      <c r="M21" s="21"/>
      <c r="N21" s="21"/>
      <c r="O21" s="21">
        <v>80585887</v>
      </c>
      <c r="P21" s="21"/>
      <c r="Q21" s="21">
        <v>25437824</v>
      </c>
      <c r="R21" s="21">
        <v>106023711</v>
      </c>
      <c r="S21" s="21"/>
      <c r="T21" s="21"/>
      <c r="U21" s="21"/>
      <c r="V21" s="21"/>
      <c r="W21" s="21">
        <v>106023711</v>
      </c>
      <c r="X21" s="21">
        <v>287355229</v>
      </c>
      <c r="Y21" s="21">
        <v>-181331518</v>
      </c>
      <c r="Z21" s="6">
        <v>-63.1</v>
      </c>
      <c r="AA21" s="28">
        <v>436638610</v>
      </c>
    </row>
    <row r="22" spans="1:27" ht="13.5">
      <c r="A22" s="5" t="s">
        <v>48</v>
      </c>
      <c r="B22" s="3"/>
      <c r="C22" s="22"/>
      <c r="D22" s="22"/>
      <c r="E22" s="23">
        <v>268800000</v>
      </c>
      <c r="F22" s="24">
        <v>268800000</v>
      </c>
      <c r="G22" s="24"/>
      <c r="H22" s="24"/>
      <c r="I22" s="24"/>
      <c r="J22" s="24"/>
      <c r="K22" s="24"/>
      <c r="L22" s="24"/>
      <c r="M22" s="24"/>
      <c r="N22" s="24"/>
      <c r="O22" s="24">
        <v>11509681</v>
      </c>
      <c r="P22" s="24"/>
      <c r="Q22" s="24"/>
      <c r="R22" s="24">
        <v>11509681</v>
      </c>
      <c r="S22" s="24"/>
      <c r="T22" s="24"/>
      <c r="U22" s="24"/>
      <c r="V22" s="24"/>
      <c r="W22" s="24">
        <v>11509681</v>
      </c>
      <c r="X22" s="24">
        <v>185051600</v>
      </c>
      <c r="Y22" s="24">
        <v>-173541919</v>
      </c>
      <c r="Z22" s="7">
        <v>-93.78</v>
      </c>
      <c r="AA22" s="29">
        <v>268800000</v>
      </c>
    </row>
    <row r="23" spans="1:27" ht="13.5">
      <c r="A23" s="5" t="s">
        <v>49</v>
      </c>
      <c r="B23" s="3"/>
      <c r="C23" s="19"/>
      <c r="D23" s="19"/>
      <c r="E23" s="20">
        <v>36750000</v>
      </c>
      <c r="F23" s="21">
        <v>36750000</v>
      </c>
      <c r="G23" s="21"/>
      <c r="H23" s="21"/>
      <c r="I23" s="21"/>
      <c r="J23" s="21"/>
      <c r="K23" s="21"/>
      <c r="L23" s="21"/>
      <c r="M23" s="21"/>
      <c r="N23" s="21"/>
      <c r="O23" s="21">
        <v>5124000</v>
      </c>
      <c r="P23" s="21"/>
      <c r="Q23" s="21"/>
      <c r="R23" s="21">
        <v>5124000</v>
      </c>
      <c r="S23" s="21"/>
      <c r="T23" s="21"/>
      <c r="U23" s="21"/>
      <c r="V23" s="21"/>
      <c r="W23" s="21">
        <v>5124000</v>
      </c>
      <c r="X23" s="21">
        <v>26406246</v>
      </c>
      <c r="Y23" s="21">
        <v>-21282246</v>
      </c>
      <c r="Z23" s="6">
        <v>-80.6</v>
      </c>
      <c r="AA23" s="28">
        <v>36750000</v>
      </c>
    </row>
    <row r="24" spans="1:27" ht="13.5">
      <c r="A24" s="2" t="s">
        <v>50</v>
      </c>
      <c r="B24" s="8"/>
      <c r="C24" s="16"/>
      <c r="D24" s="16"/>
      <c r="E24" s="17">
        <v>4855000</v>
      </c>
      <c r="F24" s="18">
        <v>4855000</v>
      </c>
      <c r="G24" s="18"/>
      <c r="H24" s="18"/>
      <c r="I24" s="18"/>
      <c r="J24" s="18"/>
      <c r="K24" s="18"/>
      <c r="L24" s="18"/>
      <c r="M24" s="18"/>
      <c r="N24" s="18"/>
      <c r="O24" s="18">
        <v>389529</v>
      </c>
      <c r="P24" s="18"/>
      <c r="Q24" s="18"/>
      <c r="R24" s="18">
        <v>389529</v>
      </c>
      <c r="S24" s="18"/>
      <c r="T24" s="18"/>
      <c r="U24" s="18"/>
      <c r="V24" s="18"/>
      <c r="W24" s="18">
        <v>389529</v>
      </c>
      <c r="X24" s="18">
        <v>1306430</v>
      </c>
      <c r="Y24" s="18">
        <v>-916901</v>
      </c>
      <c r="Z24" s="4">
        <v>-70.18</v>
      </c>
      <c r="AA24" s="30">
        <v>4855000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1514744815</v>
      </c>
      <c r="D25" s="50">
        <f>+D5+D9+D15+D19+D24</f>
        <v>0</v>
      </c>
      <c r="E25" s="51">
        <f t="shared" si="4"/>
        <v>4246464401</v>
      </c>
      <c r="F25" s="52">
        <f t="shared" si="4"/>
        <v>4246464401</v>
      </c>
      <c r="G25" s="52">
        <f t="shared" si="4"/>
        <v>113928063</v>
      </c>
      <c r="H25" s="52">
        <f t="shared" si="4"/>
        <v>-90181528</v>
      </c>
      <c r="I25" s="52">
        <f t="shared" si="4"/>
        <v>83509053</v>
      </c>
      <c r="J25" s="52">
        <f t="shared" si="4"/>
        <v>107255588</v>
      </c>
      <c r="K25" s="52">
        <f t="shared" si="4"/>
        <v>-177000942</v>
      </c>
      <c r="L25" s="52">
        <f t="shared" si="4"/>
        <v>-446448866</v>
      </c>
      <c r="M25" s="52">
        <f t="shared" si="4"/>
        <v>-446448866</v>
      </c>
      <c r="N25" s="52">
        <f t="shared" si="4"/>
        <v>-1069898674</v>
      </c>
      <c r="O25" s="52">
        <f t="shared" si="4"/>
        <v>-29240006</v>
      </c>
      <c r="P25" s="52">
        <f t="shared" si="4"/>
        <v>-89381161</v>
      </c>
      <c r="Q25" s="52">
        <f t="shared" si="4"/>
        <v>6320332</v>
      </c>
      <c r="R25" s="52">
        <f t="shared" si="4"/>
        <v>-112300835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-1074943921</v>
      </c>
      <c r="X25" s="52">
        <f t="shared" si="4"/>
        <v>2737228965</v>
      </c>
      <c r="Y25" s="52">
        <f t="shared" si="4"/>
        <v>-3812172886</v>
      </c>
      <c r="Z25" s="53">
        <f>+IF(X25&lt;&gt;0,+(Y25/X25)*100,0)</f>
        <v>-139.2712460208823</v>
      </c>
      <c r="AA25" s="54">
        <f>+AA5+AA9+AA15+AA19+AA24</f>
        <v>4246464401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1861396010</v>
      </c>
      <c r="F28" s="21">
        <v>1861396010</v>
      </c>
      <c r="G28" s="21"/>
      <c r="H28" s="21"/>
      <c r="I28" s="21"/>
      <c r="J28" s="21"/>
      <c r="K28" s="21"/>
      <c r="L28" s="21"/>
      <c r="M28" s="21"/>
      <c r="N28" s="21"/>
      <c r="O28" s="21">
        <v>192812265</v>
      </c>
      <c r="P28" s="21"/>
      <c r="Q28" s="21"/>
      <c r="R28" s="21">
        <v>192812265</v>
      </c>
      <c r="S28" s="21"/>
      <c r="T28" s="21"/>
      <c r="U28" s="21"/>
      <c r="V28" s="21"/>
      <c r="W28" s="21">
        <v>192812265</v>
      </c>
      <c r="X28" s="21">
        <v>1341150076</v>
      </c>
      <c r="Y28" s="21">
        <v>-1148337811</v>
      </c>
      <c r="Z28" s="6">
        <v>-85.62</v>
      </c>
      <c r="AA28" s="19">
        <v>1861396010</v>
      </c>
    </row>
    <row r="29" spans="1:27" ht="13.5">
      <c r="A29" s="56" t="s">
        <v>55</v>
      </c>
      <c r="B29" s="3"/>
      <c r="C29" s="19"/>
      <c r="D29" s="19"/>
      <c r="E29" s="20">
        <v>12357000</v>
      </c>
      <c r="F29" s="21">
        <v>12357000</v>
      </c>
      <c r="G29" s="21"/>
      <c r="H29" s="21"/>
      <c r="I29" s="21"/>
      <c r="J29" s="21"/>
      <c r="K29" s="21"/>
      <c r="L29" s="21"/>
      <c r="M29" s="21"/>
      <c r="N29" s="21"/>
      <c r="O29" s="21">
        <v>854415</v>
      </c>
      <c r="P29" s="21"/>
      <c r="Q29" s="21"/>
      <c r="R29" s="21">
        <v>854415</v>
      </c>
      <c r="S29" s="21"/>
      <c r="T29" s="21"/>
      <c r="U29" s="21"/>
      <c r="V29" s="21"/>
      <c r="W29" s="21">
        <v>854415</v>
      </c>
      <c r="X29" s="21">
        <v>8238000</v>
      </c>
      <c r="Y29" s="21">
        <v>-7383585</v>
      </c>
      <c r="Z29" s="6">
        <v>-89.63</v>
      </c>
      <c r="AA29" s="28">
        <v>12357000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20000000</v>
      </c>
      <c r="F31" s="21">
        <v>20000000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20000000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1893753010</v>
      </c>
      <c r="F32" s="27">
        <f t="shared" si="5"/>
        <v>1893753010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193666680</v>
      </c>
      <c r="P32" s="27">
        <f t="shared" si="5"/>
        <v>0</v>
      </c>
      <c r="Q32" s="27">
        <f t="shared" si="5"/>
        <v>0</v>
      </c>
      <c r="R32" s="27">
        <f t="shared" si="5"/>
        <v>193666680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193666680</v>
      </c>
      <c r="X32" s="27">
        <f t="shared" si="5"/>
        <v>1349388076</v>
      </c>
      <c r="Y32" s="27">
        <f t="shared" si="5"/>
        <v>-1155721396</v>
      </c>
      <c r="Z32" s="13">
        <f>+IF(X32&lt;&gt;0,+(Y32/X32)*100,0)</f>
        <v>-85.64781448387424</v>
      </c>
      <c r="AA32" s="31">
        <f>SUM(AA28:AA31)</f>
        <v>1893753010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1470500000</v>
      </c>
      <c r="F34" s="21">
        <v>1470500000</v>
      </c>
      <c r="G34" s="21"/>
      <c r="H34" s="21"/>
      <c r="I34" s="21"/>
      <c r="J34" s="21"/>
      <c r="K34" s="21"/>
      <c r="L34" s="21"/>
      <c r="M34" s="21"/>
      <c r="N34" s="21"/>
      <c r="O34" s="21">
        <v>64979430</v>
      </c>
      <c r="P34" s="21"/>
      <c r="Q34" s="21"/>
      <c r="R34" s="21">
        <v>64979430</v>
      </c>
      <c r="S34" s="21"/>
      <c r="T34" s="21"/>
      <c r="U34" s="21"/>
      <c r="V34" s="21"/>
      <c r="W34" s="21">
        <v>64979430</v>
      </c>
      <c r="X34" s="21">
        <v>819673228</v>
      </c>
      <c r="Y34" s="21">
        <v>-754693798</v>
      </c>
      <c r="Z34" s="6">
        <v>-92.07</v>
      </c>
      <c r="AA34" s="28">
        <v>1470500000</v>
      </c>
    </row>
    <row r="35" spans="1:27" ht="13.5">
      <c r="A35" s="59" t="s">
        <v>61</v>
      </c>
      <c r="B35" s="3"/>
      <c r="C35" s="19"/>
      <c r="D35" s="19"/>
      <c r="E35" s="20">
        <v>419335241</v>
      </c>
      <c r="F35" s="21">
        <v>419335241</v>
      </c>
      <c r="G35" s="21"/>
      <c r="H35" s="21"/>
      <c r="I35" s="21"/>
      <c r="J35" s="21"/>
      <c r="K35" s="21"/>
      <c r="L35" s="21"/>
      <c r="M35" s="21"/>
      <c r="N35" s="21"/>
      <c r="O35" s="21">
        <v>18231843</v>
      </c>
      <c r="P35" s="21"/>
      <c r="Q35" s="21"/>
      <c r="R35" s="21">
        <v>18231843</v>
      </c>
      <c r="S35" s="21"/>
      <c r="T35" s="21"/>
      <c r="U35" s="21"/>
      <c r="V35" s="21"/>
      <c r="W35" s="21">
        <v>18231843</v>
      </c>
      <c r="X35" s="21">
        <v>249360660</v>
      </c>
      <c r="Y35" s="21">
        <v>-231128817</v>
      </c>
      <c r="Z35" s="6">
        <v>-92.69</v>
      </c>
      <c r="AA35" s="28">
        <v>419335241</v>
      </c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3783588251</v>
      </c>
      <c r="F36" s="63">
        <f t="shared" si="6"/>
        <v>3783588251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276877953</v>
      </c>
      <c r="P36" s="63">
        <f t="shared" si="6"/>
        <v>0</v>
      </c>
      <c r="Q36" s="63">
        <f t="shared" si="6"/>
        <v>0</v>
      </c>
      <c r="R36" s="63">
        <f t="shared" si="6"/>
        <v>276877953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276877953</v>
      </c>
      <c r="X36" s="63">
        <f t="shared" si="6"/>
        <v>2418421964</v>
      </c>
      <c r="Y36" s="63">
        <f t="shared" si="6"/>
        <v>-2141544011</v>
      </c>
      <c r="Z36" s="64">
        <f>+IF(X36&lt;&gt;0,+(Y36/X36)*100,0)</f>
        <v>-88.55129679098465</v>
      </c>
      <c r="AA36" s="65">
        <f>SUM(AA32:AA35)</f>
        <v>3783588251</v>
      </c>
    </row>
    <row r="37" spans="1:27" ht="13.5">
      <c r="A37" s="14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4235483</v>
      </c>
      <c r="D5" s="16">
        <f>SUM(D6:D8)</f>
        <v>0</v>
      </c>
      <c r="E5" s="17">
        <f t="shared" si="0"/>
        <v>704284000</v>
      </c>
      <c r="F5" s="18">
        <f t="shared" si="0"/>
        <v>736981981</v>
      </c>
      <c r="G5" s="18">
        <f t="shared" si="0"/>
        <v>10171326</v>
      </c>
      <c r="H5" s="18">
        <f t="shared" si="0"/>
        <v>21430830</v>
      </c>
      <c r="I5" s="18">
        <f t="shared" si="0"/>
        <v>-2689460</v>
      </c>
      <c r="J5" s="18">
        <f t="shared" si="0"/>
        <v>28912696</v>
      </c>
      <c r="K5" s="18">
        <f t="shared" si="0"/>
        <v>26022976</v>
      </c>
      <c r="L5" s="18">
        <f t="shared" si="0"/>
        <v>0</v>
      </c>
      <c r="M5" s="18">
        <f t="shared" si="0"/>
        <v>3485727</v>
      </c>
      <c r="N5" s="18">
        <f t="shared" si="0"/>
        <v>29508703</v>
      </c>
      <c r="O5" s="18">
        <f t="shared" si="0"/>
        <v>6453677</v>
      </c>
      <c r="P5" s="18">
        <f t="shared" si="0"/>
        <v>-38712951</v>
      </c>
      <c r="Q5" s="18">
        <f t="shared" si="0"/>
        <v>87365456</v>
      </c>
      <c r="R5" s="18">
        <f t="shared" si="0"/>
        <v>55106182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113527581</v>
      </c>
      <c r="X5" s="18">
        <f t="shared" si="0"/>
        <v>413387981</v>
      </c>
      <c r="Y5" s="18">
        <f t="shared" si="0"/>
        <v>-299860400</v>
      </c>
      <c r="Z5" s="4">
        <f>+IF(X5&lt;&gt;0,+(Y5/X5)*100,0)</f>
        <v>-72.53728066177135</v>
      </c>
      <c r="AA5" s="16">
        <f>SUM(AA6:AA8)</f>
        <v>736981981</v>
      </c>
    </row>
    <row r="6" spans="1:27" ht="13.5">
      <c r="A6" s="5" t="s">
        <v>32</v>
      </c>
      <c r="B6" s="3"/>
      <c r="C6" s="19">
        <v>-2329673</v>
      </c>
      <c r="D6" s="19"/>
      <c r="E6" s="20">
        <v>243993000</v>
      </c>
      <c r="F6" s="21">
        <v>109115287</v>
      </c>
      <c r="G6" s="21">
        <v>271510</v>
      </c>
      <c r="H6" s="21">
        <v>619161</v>
      </c>
      <c r="I6" s="21">
        <v>132352</v>
      </c>
      <c r="J6" s="21">
        <v>1023023</v>
      </c>
      <c r="K6" s="21">
        <v>557175</v>
      </c>
      <c r="L6" s="21"/>
      <c r="M6" s="21">
        <v>231688</v>
      </c>
      <c r="N6" s="21">
        <v>788863</v>
      </c>
      <c r="O6" s="21">
        <v>41041</v>
      </c>
      <c r="P6" s="21">
        <v>403704</v>
      </c>
      <c r="Q6" s="21">
        <v>68728</v>
      </c>
      <c r="R6" s="21">
        <v>513473</v>
      </c>
      <c r="S6" s="21"/>
      <c r="T6" s="21"/>
      <c r="U6" s="21"/>
      <c r="V6" s="21"/>
      <c r="W6" s="21">
        <v>2325359</v>
      </c>
      <c r="X6" s="21">
        <v>-26321713</v>
      </c>
      <c r="Y6" s="21">
        <v>28647072</v>
      </c>
      <c r="Z6" s="6">
        <v>-108.83</v>
      </c>
      <c r="AA6" s="28">
        <v>109115287</v>
      </c>
    </row>
    <row r="7" spans="1:27" ht="13.5">
      <c r="A7" s="5" t="s">
        <v>33</v>
      </c>
      <c r="B7" s="3"/>
      <c r="C7" s="22">
        <v>6565156</v>
      </c>
      <c r="D7" s="22"/>
      <c r="E7" s="23">
        <v>460125000</v>
      </c>
      <c r="F7" s="24">
        <v>626625694</v>
      </c>
      <c r="G7" s="24">
        <v>9899816</v>
      </c>
      <c r="H7" s="24">
        <v>20811669</v>
      </c>
      <c r="I7" s="24">
        <v>-2848614</v>
      </c>
      <c r="J7" s="24">
        <v>27862871</v>
      </c>
      <c r="K7" s="24">
        <v>25445250</v>
      </c>
      <c r="L7" s="24"/>
      <c r="M7" s="24">
        <v>3144160</v>
      </c>
      <c r="N7" s="24">
        <v>28589410</v>
      </c>
      <c r="O7" s="24">
        <v>6366225</v>
      </c>
      <c r="P7" s="24">
        <v>-39098744</v>
      </c>
      <c r="Q7" s="24">
        <v>87296728</v>
      </c>
      <c r="R7" s="24">
        <v>54564209</v>
      </c>
      <c r="S7" s="24"/>
      <c r="T7" s="24"/>
      <c r="U7" s="24"/>
      <c r="V7" s="24"/>
      <c r="W7" s="24">
        <v>111016490</v>
      </c>
      <c r="X7" s="24">
        <v>438468694</v>
      </c>
      <c r="Y7" s="24">
        <v>-327452204</v>
      </c>
      <c r="Z7" s="7">
        <v>-74.68</v>
      </c>
      <c r="AA7" s="29">
        <v>626625694</v>
      </c>
    </row>
    <row r="8" spans="1:27" ht="13.5">
      <c r="A8" s="5" t="s">
        <v>34</v>
      </c>
      <c r="B8" s="3"/>
      <c r="C8" s="19"/>
      <c r="D8" s="19"/>
      <c r="E8" s="20">
        <v>166000</v>
      </c>
      <c r="F8" s="21">
        <v>1241000</v>
      </c>
      <c r="G8" s="21"/>
      <c r="H8" s="21"/>
      <c r="I8" s="21">
        <v>26802</v>
      </c>
      <c r="J8" s="21">
        <v>26802</v>
      </c>
      <c r="K8" s="21">
        <v>20551</v>
      </c>
      <c r="L8" s="21"/>
      <c r="M8" s="21">
        <v>109879</v>
      </c>
      <c r="N8" s="21">
        <v>130430</v>
      </c>
      <c r="O8" s="21">
        <v>46411</v>
      </c>
      <c r="P8" s="21">
        <v>-17911</v>
      </c>
      <c r="Q8" s="21"/>
      <c r="R8" s="21">
        <v>28500</v>
      </c>
      <c r="S8" s="21"/>
      <c r="T8" s="21"/>
      <c r="U8" s="21"/>
      <c r="V8" s="21"/>
      <c r="W8" s="21">
        <v>185732</v>
      </c>
      <c r="X8" s="21">
        <v>1241000</v>
      </c>
      <c r="Y8" s="21">
        <v>-1055268</v>
      </c>
      <c r="Z8" s="6">
        <v>-85.03</v>
      </c>
      <c r="AA8" s="28">
        <v>1241000</v>
      </c>
    </row>
    <row r="9" spans="1:27" ht="13.5">
      <c r="A9" s="2" t="s">
        <v>35</v>
      </c>
      <c r="B9" s="3"/>
      <c r="C9" s="16">
        <f aca="true" t="shared" si="1" ref="C9:Y9">SUM(C10:C14)</f>
        <v>-504</v>
      </c>
      <c r="D9" s="16">
        <f>SUM(D10:D14)</f>
        <v>0</v>
      </c>
      <c r="E9" s="17">
        <f t="shared" si="1"/>
        <v>1983691000</v>
      </c>
      <c r="F9" s="18">
        <f t="shared" si="1"/>
        <v>2202388474</v>
      </c>
      <c r="G9" s="18">
        <f t="shared" si="1"/>
        <v>89999626</v>
      </c>
      <c r="H9" s="18">
        <f t="shared" si="1"/>
        <v>37048212</v>
      </c>
      <c r="I9" s="18">
        <f t="shared" si="1"/>
        <v>-33079243</v>
      </c>
      <c r="J9" s="18">
        <f t="shared" si="1"/>
        <v>93968595</v>
      </c>
      <c r="K9" s="18">
        <f t="shared" si="1"/>
        <v>50046956</v>
      </c>
      <c r="L9" s="18">
        <f t="shared" si="1"/>
        <v>0</v>
      </c>
      <c r="M9" s="18">
        <f t="shared" si="1"/>
        <v>43340213</v>
      </c>
      <c r="N9" s="18">
        <f t="shared" si="1"/>
        <v>93387169</v>
      </c>
      <c r="O9" s="18">
        <f t="shared" si="1"/>
        <v>41348768</v>
      </c>
      <c r="P9" s="18">
        <f t="shared" si="1"/>
        <v>49993945</v>
      </c>
      <c r="Q9" s="18">
        <f t="shared" si="1"/>
        <v>49575243</v>
      </c>
      <c r="R9" s="18">
        <f t="shared" si="1"/>
        <v>140917956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328273720</v>
      </c>
      <c r="X9" s="18">
        <f t="shared" si="1"/>
        <v>1478209474</v>
      </c>
      <c r="Y9" s="18">
        <f t="shared" si="1"/>
        <v>-1149935754</v>
      </c>
      <c r="Z9" s="4">
        <f>+IF(X9&lt;&gt;0,+(Y9/X9)*100,0)</f>
        <v>-77.79247625089974</v>
      </c>
      <c r="AA9" s="30">
        <f>SUM(AA10:AA14)</f>
        <v>2202388474</v>
      </c>
    </row>
    <row r="10" spans="1:27" ht="13.5">
      <c r="A10" s="5" t="s">
        <v>36</v>
      </c>
      <c r="B10" s="3"/>
      <c r="C10" s="19">
        <v>-28913846</v>
      </c>
      <c r="D10" s="19"/>
      <c r="E10" s="20">
        <v>288416000</v>
      </c>
      <c r="F10" s="21">
        <v>271749681</v>
      </c>
      <c r="G10" s="21">
        <v>7835915</v>
      </c>
      <c r="H10" s="21">
        <v>7742028</v>
      </c>
      <c r="I10" s="21">
        <v>5482241</v>
      </c>
      <c r="J10" s="21">
        <v>21060184</v>
      </c>
      <c r="K10" s="21">
        <v>3335574</v>
      </c>
      <c r="L10" s="21"/>
      <c r="M10" s="21">
        <v>9447606</v>
      </c>
      <c r="N10" s="21">
        <v>12783180</v>
      </c>
      <c r="O10" s="21">
        <v>11399245</v>
      </c>
      <c r="P10" s="21">
        <v>5022233</v>
      </c>
      <c r="Q10" s="21">
        <v>2437129</v>
      </c>
      <c r="R10" s="21">
        <v>18858607</v>
      </c>
      <c r="S10" s="21"/>
      <c r="T10" s="21"/>
      <c r="U10" s="21"/>
      <c r="V10" s="21"/>
      <c r="W10" s="21">
        <v>52701971</v>
      </c>
      <c r="X10" s="21">
        <v>150825681</v>
      </c>
      <c r="Y10" s="21">
        <v>-98123710</v>
      </c>
      <c r="Z10" s="6">
        <v>-65.06</v>
      </c>
      <c r="AA10" s="28">
        <v>271749681</v>
      </c>
    </row>
    <row r="11" spans="1:27" ht="13.5">
      <c r="A11" s="5" t="s">
        <v>37</v>
      </c>
      <c r="B11" s="3"/>
      <c r="C11" s="19"/>
      <c r="D11" s="19"/>
      <c r="E11" s="20">
        <v>354555000</v>
      </c>
      <c r="F11" s="21">
        <v>328532396</v>
      </c>
      <c r="G11" s="21">
        <v>12545993</v>
      </c>
      <c r="H11" s="21">
        <v>7758318</v>
      </c>
      <c r="I11" s="21">
        <v>-1698224</v>
      </c>
      <c r="J11" s="21">
        <v>18606087</v>
      </c>
      <c r="K11" s="21">
        <v>6365071</v>
      </c>
      <c r="L11" s="21"/>
      <c r="M11" s="21">
        <v>12035958</v>
      </c>
      <c r="N11" s="21">
        <v>18401029</v>
      </c>
      <c r="O11" s="21">
        <v>10898711</v>
      </c>
      <c r="P11" s="21">
        <v>11810557</v>
      </c>
      <c r="Q11" s="21">
        <v>5763418</v>
      </c>
      <c r="R11" s="21">
        <v>28472686</v>
      </c>
      <c r="S11" s="21"/>
      <c r="T11" s="21"/>
      <c r="U11" s="21"/>
      <c r="V11" s="21"/>
      <c r="W11" s="21">
        <v>65479802</v>
      </c>
      <c r="X11" s="21">
        <v>188737396</v>
      </c>
      <c r="Y11" s="21">
        <v>-123257594</v>
      </c>
      <c r="Z11" s="6">
        <v>-65.31</v>
      </c>
      <c r="AA11" s="28">
        <v>328532396</v>
      </c>
    </row>
    <row r="12" spans="1:27" ht="13.5">
      <c r="A12" s="5" t="s">
        <v>38</v>
      </c>
      <c r="B12" s="3"/>
      <c r="C12" s="19">
        <v>28913342</v>
      </c>
      <c r="D12" s="19"/>
      <c r="E12" s="20">
        <v>116670000</v>
      </c>
      <c r="F12" s="21">
        <v>106360000</v>
      </c>
      <c r="G12" s="21">
        <v>118556</v>
      </c>
      <c r="H12" s="21">
        <v>7898495</v>
      </c>
      <c r="I12" s="21">
        <v>-164434</v>
      </c>
      <c r="J12" s="21">
        <v>7852617</v>
      </c>
      <c r="K12" s="21">
        <v>4946220</v>
      </c>
      <c r="L12" s="21"/>
      <c r="M12" s="21">
        <v>1169643</v>
      </c>
      <c r="N12" s="21">
        <v>6115863</v>
      </c>
      <c r="O12" s="21">
        <v>328021</v>
      </c>
      <c r="P12" s="21">
        <v>2475290</v>
      </c>
      <c r="Q12" s="21">
        <v>6122736</v>
      </c>
      <c r="R12" s="21">
        <v>8926047</v>
      </c>
      <c r="S12" s="21"/>
      <c r="T12" s="21"/>
      <c r="U12" s="21"/>
      <c r="V12" s="21"/>
      <c r="W12" s="21">
        <v>22894527</v>
      </c>
      <c r="X12" s="21">
        <v>66737000</v>
      </c>
      <c r="Y12" s="21">
        <v>-43842473</v>
      </c>
      <c r="Z12" s="6">
        <v>-65.69</v>
      </c>
      <c r="AA12" s="28">
        <v>106360000</v>
      </c>
    </row>
    <row r="13" spans="1:27" ht="13.5">
      <c r="A13" s="5" t="s">
        <v>39</v>
      </c>
      <c r="B13" s="3"/>
      <c r="C13" s="19"/>
      <c r="D13" s="19"/>
      <c r="E13" s="20">
        <v>1194395000</v>
      </c>
      <c r="F13" s="21">
        <v>1474786397</v>
      </c>
      <c r="G13" s="21">
        <v>68406273</v>
      </c>
      <c r="H13" s="21">
        <v>12600649</v>
      </c>
      <c r="I13" s="21">
        <v>-36002520</v>
      </c>
      <c r="J13" s="21">
        <v>45004402</v>
      </c>
      <c r="K13" s="21">
        <v>34968244</v>
      </c>
      <c r="L13" s="21"/>
      <c r="M13" s="21">
        <v>20121299</v>
      </c>
      <c r="N13" s="21">
        <v>55089543</v>
      </c>
      <c r="O13" s="21">
        <v>18344303</v>
      </c>
      <c r="P13" s="21">
        <v>30357001</v>
      </c>
      <c r="Q13" s="21">
        <v>34316980</v>
      </c>
      <c r="R13" s="21">
        <v>83018284</v>
      </c>
      <c r="S13" s="21"/>
      <c r="T13" s="21"/>
      <c r="U13" s="21"/>
      <c r="V13" s="21"/>
      <c r="W13" s="21">
        <v>183112229</v>
      </c>
      <c r="X13" s="21">
        <v>1064033397</v>
      </c>
      <c r="Y13" s="21">
        <v>-880921168</v>
      </c>
      <c r="Z13" s="6">
        <v>-82.79</v>
      </c>
      <c r="AA13" s="28">
        <v>1474786397</v>
      </c>
    </row>
    <row r="14" spans="1:27" ht="13.5">
      <c r="A14" s="5" t="s">
        <v>40</v>
      </c>
      <c r="B14" s="3"/>
      <c r="C14" s="22"/>
      <c r="D14" s="22"/>
      <c r="E14" s="23">
        <v>29655000</v>
      </c>
      <c r="F14" s="24">
        <v>20960000</v>
      </c>
      <c r="G14" s="24">
        <v>1092889</v>
      </c>
      <c r="H14" s="24">
        <v>1048722</v>
      </c>
      <c r="I14" s="24">
        <v>-696306</v>
      </c>
      <c r="J14" s="24">
        <v>1445305</v>
      </c>
      <c r="K14" s="24">
        <v>431847</v>
      </c>
      <c r="L14" s="24"/>
      <c r="M14" s="24">
        <v>565707</v>
      </c>
      <c r="N14" s="24">
        <v>997554</v>
      </c>
      <c r="O14" s="24">
        <v>378488</v>
      </c>
      <c r="P14" s="24">
        <v>328864</v>
      </c>
      <c r="Q14" s="24">
        <v>934980</v>
      </c>
      <c r="R14" s="24">
        <v>1642332</v>
      </c>
      <c r="S14" s="24"/>
      <c r="T14" s="24"/>
      <c r="U14" s="24"/>
      <c r="V14" s="24"/>
      <c r="W14" s="24">
        <v>4085191</v>
      </c>
      <c r="X14" s="24">
        <v>7876000</v>
      </c>
      <c r="Y14" s="24">
        <v>-3790809</v>
      </c>
      <c r="Z14" s="7">
        <v>-48.13</v>
      </c>
      <c r="AA14" s="29">
        <v>20960000</v>
      </c>
    </row>
    <row r="15" spans="1:27" ht="13.5">
      <c r="A15" s="2" t="s">
        <v>41</v>
      </c>
      <c r="B15" s="8"/>
      <c r="C15" s="16">
        <f aca="true" t="shared" si="2" ref="C15:Y15">SUM(C16:C18)</f>
        <v>-2733789</v>
      </c>
      <c r="D15" s="16">
        <f>SUM(D16:D18)</f>
        <v>0</v>
      </c>
      <c r="E15" s="17">
        <f t="shared" si="2"/>
        <v>2484091000</v>
      </c>
      <c r="F15" s="18">
        <f t="shared" si="2"/>
        <v>2188827965</v>
      </c>
      <c r="G15" s="18">
        <f t="shared" si="2"/>
        <v>95190051</v>
      </c>
      <c r="H15" s="18">
        <f t="shared" si="2"/>
        <v>136098179</v>
      </c>
      <c r="I15" s="18">
        <f t="shared" si="2"/>
        <v>-12968242</v>
      </c>
      <c r="J15" s="18">
        <f t="shared" si="2"/>
        <v>218319988</v>
      </c>
      <c r="K15" s="18">
        <f t="shared" si="2"/>
        <v>134046164</v>
      </c>
      <c r="L15" s="18">
        <f t="shared" si="2"/>
        <v>0</v>
      </c>
      <c r="M15" s="18">
        <f t="shared" si="2"/>
        <v>155321630</v>
      </c>
      <c r="N15" s="18">
        <f t="shared" si="2"/>
        <v>289367794</v>
      </c>
      <c r="O15" s="18">
        <f t="shared" si="2"/>
        <v>81838086</v>
      </c>
      <c r="P15" s="18">
        <f t="shared" si="2"/>
        <v>207769407</v>
      </c>
      <c r="Q15" s="18">
        <f t="shared" si="2"/>
        <v>-7593471</v>
      </c>
      <c r="R15" s="18">
        <f t="shared" si="2"/>
        <v>282014022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789701804</v>
      </c>
      <c r="X15" s="18">
        <f t="shared" si="2"/>
        <v>1083645965</v>
      </c>
      <c r="Y15" s="18">
        <f t="shared" si="2"/>
        <v>-293944161</v>
      </c>
      <c r="Z15" s="4">
        <f>+IF(X15&lt;&gt;0,+(Y15/X15)*100,0)</f>
        <v>-27.1254792149759</v>
      </c>
      <c r="AA15" s="30">
        <f>SUM(AA16:AA18)</f>
        <v>2188827965</v>
      </c>
    </row>
    <row r="16" spans="1:27" ht="13.5">
      <c r="A16" s="5" t="s">
        <v>42</v>
      </c>
      <c r="B16" s="3"/>
      <c r="C16" s="19"/>
      <c r="D16" s="19"/>
      <c r="E16" s="20">
        <v>352837000</v>
      </c>
      <c r="F16" s="21">
        <v>436541005</v>
      </c>
      <c r="G16" s="21">
        <v>17640976</v>
      </c>
      <c r="H16" s="21">
        <v>23817982</v>
      </c>
      <c r="I16" s="21">
        <v>18719309</v>
      </c>
      <c r="J16" s="21">
        <v>60178267</v>
      </c>
      <c r="K16" s="21">
        <v>14662010</v>
      </c>
      <c r="L16" s="21"/>
      <c r="M16" s="21">
        <v>41074486</v>
      </c>
      <c r="N16" s="21">
        <v>55736496</v>
      </c>
      <c r="O16" s="21">
        <v>25307930</v>
      </c>
      <c r="P16" s="21">
        <v>13842056</v>
      </c>
      <c r="Q16" s="21">
        <v>-8088690</v>
      </c>
      <c r="R16" s="21">
        <v>31061296</v>
      </c>
      <c r="S16" s="21"/>
      <c r="T16" s="21"/>
      <c r="U16" s="21"/>
      <c r="V16" s="21"/>
      <c r="W16" s="21">
        <v>146976059</v>
      </c>
      <c r="X16" s="21">
        <v>319241005</v>
      </c>
      <c r="Y16" s="21">
        <v>-172264946</v>
      </c>
      <c r="Z16" s="6">
        <v>-53.96</v>
      </c>
      <c r="AA16" s="28">
        <v>436541005</v>
      </c>
    </row>
    <row r="17" spans="1:27" ht="13.5">
      <c r="A17" s="5" t="s">
        <v>43</v>
      </c>
      <c r="B17" s="3"/>
      <c r="C17" s="19">
        <v>-2735274</v>
      </c>
      <c r="D17" s="19"/>
      <c r="E17" s="20">
        <v>2117664000</v>
      </c>
      <c r="F17" s="21">
        <v>1739495660</v>
      </c>
      <c r="G17" s="21">
        <v>74295445</v>
      </c>
      <c r="H17" s="21">
        <v>112280197</v>
      </c>
      <c r="I17" s="21">
        <v>-28601071</v>
      </c>
      <c r="J17" s="21">
        <v>157974571</v>
      </c>
      <c r="K17" s="21">
        <v>119384154</v>
      </c>
      <c r="L17" s="21"/>
      <c r="M17" s="21">
        <v>114051444</v>
      </c>
      <c r="N17" s="21">
        <v>233435598</v>
      </c>
      <c r="O17" s="21">
        <v>56479156</v>
      </c>
      <c r="P17" s="21">
        <v>193342744</v>
      </c>
      <c r="Q17" s="21">
        <v>-1161175</v>
      </c>
      <c r="R17" s="21">
        <v>248660725</v>
      </c>
      <c r="S17" s="21"/>
      <c r="T17" s="21"/>
      <c r="U17" s="21"/>
      <c r="V17" s="21"/>
      <c r="W17" s="21">
        <v>640070894</v>
      </c>
      <c r="X17" s="21">
        <v>758391660</v>
      </c>
      <c r="Y17" s="21">
        <v>-118320766</v>
      </c>
      <c r="Z17" s="6">
        <v>-15.6</v>
      </c>
      <c r="AA17" s="28">
        <v>1739495660</v>
      </c>
    </row>
    <row r="18" spans="1:27" ht="13.5">
      <c r="A18" s="5" t="s">
        <v>44</v>
      </c>
      <c r="B18" s="3"/>
      <c r="C18" s="19">
        <v>1485</v>
      </c>
      <c r="D18" s="19"/>
      <c r="E18" s="20">
        <v>13590000</v>
      </c>
      <c r="F18" s="21">
        <v>12791300</v>
      </c>
      <c r="G18" s="21">
        <v>3253630</v>
      </c>
      <c r="H18" s="21"/>
      <c r="I18" s="21">
        <v>-3086480</v>
      </c>
      <c r="J18" s="21">
        <v>167150</v>
      </c>
      <c r="K18" s="21"/>
      <c r="L18" s="21"/>
      <c r="M18" s="21">
        <v>195700</v>
      </c>
      <c r="N18" s="21">
        <v>195700</v>
      </c>
      <c r="O18" s="21">
        <v>51000</v>
      </c>
      <c r="P18" s="21">
        <v>584607</v>
      </c>
      <c r="Q18" s="21">
        <v>1656394</v>
      </c>
      <c r="R18" s="21">
        <v>2292001</v>
      </c>
      <c r="S18" s="21"/>
      <c r="T18" s="21"/>
      <c r="U18" s="21"/>
      <c r="V18" s="21"/>
      <c r="W18" s="21">
        <v>2654851</v>
      </c>
      <c r="X18" s="21">
        <v>6013300</v>
      </c>
      <c r="Y18" s="21">
        <v>-3358449</v>
      </c>
      <c r="Z18" s="6">
        <v>-55.85</v>
      </c>
      <c r="AA18" s="28">
        <v>12791300</v>
      </c>
    </row>
    <row r="19" spans="1:27" ht="13.5">
      <c r="A19" s="2" t="s">
        <v>45</v>
      </c>
      <c r="B19" s="8"/>
      <c r="C19" s="16">
        <f aca="true" t="shared" si="3" ref="C19:Y19">SUM(C20:C23)</f>
        <v>-6600018</v>
      </c>
      <c r="D19" s="16">
        <f>SUM(D20:D23)</f>
        <v>0</v>
      </c>
      <c r="E19" s="17">
        <f t="shared" si="3"/>
        <v>2608209000</v>
      </c>
      <c r="F19" s="18">
        <f t="shared" si="3"/>
        <v>2540823117</v>
      </c>
      <c r="G19" s="18">
        <f t="shared" si="3"/>
        <v>276551051</v>
      </c>
      <c r="H19" s="18">
        <f t="shared" si="3"/>
        <v>97363136</v>
      </c>
      <c r="I19" s="18">
        <f t="shared" si="3"/>
        <v>-126573193</v>
      </c>
      <c r="J19" s="18">
        <f t="shared" si="3"/>
        <v>247340994</v>
      </c>
      <c r="K19" s="18">
        <f t="shared" si="3"/>
        <v>43230032</v>
      </c>
      <c r="L19" s="18">
        <f t="shared" si="3"/>
        <v>0</v>
      </c>
      <c r="M19" s="18">
        <f t="shared" si="3"/>
        <v>163910038</v>
      </c>
      <c r="N19" s="18">
        <f t="shared" si="3"/>
        <v>207140070</v>
      </c>
      <c r="O19" s="18">
        <f t="shared" si="3"/>
        <v>146221799</v>
      </c>
      <c r="P19" s="18">
        <f t="shared" si="3"/>
        <v>102170792</v>
      </c>
      <c r="Q19" s="18">
        <f t="shared" si="3"/>
        <v>-1603219</v>
      </c>
      <c r="R19" s="18">
        <f t="shared" si="3"/>
        <v>246789372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701270436</v>
      </c>
      <c r="X19" s="18">
        <f t="shared" si="3"/>
        <v>1496279116</v>
      </c>
      <c r="Y19" s="18">
        <f t="shared" si="3"/>
        <v>-795008680</v>
      </c>
      <c r="Z19" s="4">
        <f>+IF(X19&lt;&gt;0,+(Y19/X19)*100,0)</f>
        <v>-53.13237827747641</v>
      </c>
      <c r="AA19" s="30">
        <f>SUM(AA20:AA23)</f>
        <v>2540823117</v>
      </c>
    </row>
    <row r="20" spans="1:27" ht="13.5">
      <c r="A20" s="5" t="s">
        <v>46</v>
      </c>
      <c r="B20" s="3"/>
      <c r="C20" s="19">
        <v>-6927893</v>
      </c>
      <c r="D20" s="19"/>
      <c r="E20" s="20">
        <v>866293000</v>
      </c>
      <c r="F20" s="21">
        <v>717312630</v>
      </c>
      <c r="G20" s="21">
        <v>53415024</v>
      </c>
      <c r="H20" s="21">
        <v>38926494</v>
      </c>
      <c r="I20" s="21">
        <v>8602249</v>
      </c>
      <c r="J20" s="21">
        <v>100943767</v>
      </c>
      <c r="K20" s="21">
        <v>21028957</v>
      </c>
      <c r="L20" s="21"/>
      <c r="M20" s="21">
        <v>30155659</v>
      </c>
      <c r="N20" s="21">
        <v>51184616</v>
      </c>
      <c r="O20" s="21">
        <v>22005997</v>
      </c>
      <c r="P20" s="21">
        <v>44126096</v>
      </c>
      <c r="Q20" s="21">
        <v>-156253</v>
      </c>
      <c r="R20" s="21">
        <v>65975840</v>
      </c>
      <c r="S20" s="21"/>
      <c r="T20" s="21"/>
      <c r="U20" s="21"/>
      <c r="V20" s="21"/>
      <c r="W20" s="21">
        <v>218104223</v>
      </c>
      <c r="X20" s="21">
        <v>447037629</v>
      </c>
      <c r="Y20" s="21">
        <v>-228933406</v>
      </c>
      <c r="Z20" s="6">
        <v>-51.21</v>
      </c>
      <c r="AA20" s="28">
        <v>717312630</v>
      </c>
    </row>
    <row r="21" spans="1:27" ht="13.5">
      <c r="A21" s="5" t="s">
        <v>47</v>
      </c>
      <c r="B21" s="3"/>
      <c r="C21" s="19"/>
      <c r="D21" s="19"/>
      <c r="E21" s="20">
        <v>853068000</v>
      </c>
      <c r="F21" s="21">
        <v>628089150</v>
      </c>
      <c r="G21" s="21">
        <v>37417772</v>
      </c>
      <c r="H21" s="21">
        <v>34480038</v>
      </c>
      <c r="I21" s="21">
        <v>5543432</v>
      </c>
      <c r="J21" s="21">
        <v>77441242</v>
      </c>
      <c r="K21" s="21">
        <v>22034671</v>
      </c>
      <c r="L21" s="21"/>
      <c r="M21" s="21">
        <v>30873764</v>
      </c>
      <c r="N21" s="21">
        <v>52908435</v>
      </c>
      <c r="O21" s="21">
        <v>17165800</v>
      </c>
      <c r="P21" s="21">
        <v>28615600</v>
      </c>
      <c r="Q21" s="21">
        <v>11188203</v>
      </c>
      <c r="R21" s="21">
        <v>56969603</v>
      </c>
      <c r="S21" s="21"/>
      <c r="T21" s="21"/>
      <c r="U21" s="21"/>
      <c r="V21" s="21"/>
      <c r="W21" s="21">
        <v>187319280</v>
      </c>
      <c r="X21" s="21">
        <v>331487150</v>
      </c>
      <c r="Y21" s="21">
        <v>-144167870</v>
      </c>
      <c r="Z21" s="6">
        <v>-43.49</v>
      </c>
      <c r="AA21" s="28">
        <v>628089150</v>
      </c>
    </row>
    <row r="22" spans="1:27" ht="13.5">
      <c r="A22" s="5" t="s">
        <v>48</v>
      </c>
      <c r="B22" s="3"/>
      <c r="C22" s="22">
        <v>327875</v>
      </c>
      <c r="D22" s="22"/>
      <c r="E22" s="23">
        <v>803420000</v>
      </c>
      <c r="F22" s="24">
        <v>1153966337</v>
      </c>
      <c r="G22" s="24">
        <v>159964035</v>
      </c>
      <c r="H22" s="24">
        <v>23349566</v>
      </c>
      <c r="I22" s="24">
        <v>-115277976</v>
      </c>
      <c r="J22" s="24">
        <v>68035625</v>
      </c>
      <c r="K22" s="24">
        <v>-1175319</v>
      </c>
      <c r="L22" s="24"/>
      <c r="M22" s="24">
        <v>102220297</v>
      </c>
      <c r="N22" s="24">
        <v>101044978</v>
      </c>
      <c r="O22" s="24">
        <v>106624351</v>
      </c>
      <c r="P22" s="24">
        <v>29334641</v>
      </c>
      <c r="Q22" s="24">
        <v>-30707076</v>
      </c>
      <c r="R22" s="24">
        <v>105251916</v>
      </c>
      <c r="S22" s="24"/>
      <c r="T22" s="24"/>
      <c r="U22" s="24"/>
      <c r="V22" s="24"/>
      <c r="W22" s="24">
        <v>274332519</v>
      </c>
      <c r="X22" s="24">
        <v>727792337</v>
      </c>
      <c r="Y22" s="24">
        <v>-453459818</v>
      </c>
      <c r="Z22" s="7">
        <v>-62.31</v>
      </c>
      <c r="AA22" s="29">
        <v>1153966337</v>
      </c>
    </row>
    <row r="23" spans="1:27" ht="13.5">
      <c r="A23" s="5" t="s">
        <v>49</v>
      </c>
      <c r="B23" s="3"/>
      <c r="C23" s="19"/>
      <c r="D23" s="19"/>
      <c r="E23" s="20">
        <v>85428000</v>
      </c>
      <c r="F23" s="21">
        <v>41455000</v>
      </c>
      <c r="G23" s="21">
        <v>25754220</v>
      </c>
      <c r="H23" s="21">
        <v>607038</v>
      </c>
      <c r="I23" s="21">
        <v>-25440898</v>
      </c>
      <c r="J23" s="21">
        <v>920360</v>
      </c>
      <c r="K23" s="21">
        <v>1341723</v>
      </c>
      <c r="L23" s="21"/>
      <c r="M23" s="21">
        <v>660318</v>
      </c>
      <c r="N23" s="21">
        <v>2002041</v>
      </c>
      <c r="O23" s="21">
        <v>425651</v>
      </c>
      <c r="P23" s="21">
        <v>94455</v>
      </c>
      <c r="Q23" s="21">
        <v>18071907</v>
      </c>
      <c r="R23" s="21">
        <v>18592013</v>
      </c>
      <c r="S23" s="21"/>
      <c r="T23" s="21"/>
      <c r="U23" s="21"/>
      <c r="V23" s="21"/>
      <c r="W23" s="21">
        <v>21514414</v>
      </c>
      <c r="X23" s="21">
        <v>-10038000</v>
      </c>
      <c r="Y23" s="21">
        <v>31552414</v>
      </c>
      <c r="Z23" s="6">
        <v>-314.33</v>
      </c>
      <c r="AA23" s="28">
        <v>41455000</v>
      </c>
    </row>
    <row r="24" spans="1:27" ht="13.5">
      <c r="A24" s="2" t="s">
        <v>50</v>
      </c>
      <c r="B24" s="8"/>
      <c r="C24" s="16">
        <v>1913353</v>
      </c>
      <c r="D24" s="16"/>
      <c r="E24" s="17">
        <v>74330000</v>
      </c>
      <c r="F24" s="18">
        <v>94558464</v>
      </c>
      <c r="G24" s="18">
        <v>8373097</v>
      </c>
      <c r="H24" s="18">
        <v>29332925</v>
      </c>
      <c r="I24" s="18">
        <v>-24112731</v>
      </c>
      <c r="J24" s="18">
        <v>13593291</v>
      </c>
      <c r="K24" s="18">
        <v>-9971</v>
      </c>
      <c r="L24" s="18"/>
      <c r="M24" s="18">
        <v>3524256</v>
      </c>
      <c r="N24" s="18">
        <v>3514285</v>
      </c>
      <c r="O24" s="18">
        <v>1605289</v>
      </c>
      <c r="P24" s="18">
        <v>1315800</v>
      </c>
      <c r="Q24" s="18">
        <v>2949225</v>
      </c>
      <c r="R24" s="18">
        <v>5870314</v>
      </c>
      <c r="S24" s="18"/>
      <c r="T24" s="18"/>
      <c r="U24" s="18"/>
      <c r="V24" s="18"/>
      <c r="W24" s="18">
        <v>22977890</v>
      </c>
      <c r="X24" s="18">
        <v>43535464</v>
      </c>
      <c r="Y24" s="18">
        <v>-20557574</v>
      </c>
      <c r="Z24" s="4">
        <v>-47.22</v>
      </c>
      <c r="AA24" s="30">
        <v>94558464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-3185475</v>
      </c>
      <c r="D25" s="50">
        <f>+D5+D9+D15+D19+D24</f>
        <v>0</v>
      </c>
      <c r="E25" s="51">
        <f t="shared" si="4"/>
        <v>7854605000</v>
      </c>
      <c r="F25" s="52">
        <f t="shared" si="4"/>
        <v>7763580001</v>
      </c>
      <c r="G25" s="52">
        <f t="shared" si="4"/>
        <v>480285151</v>
      </c>
      <c r="H25" s="52">
        <f t="shared" si="4"/>
        <v>321273282</v>
      </c>
      <c r="I25" s="52">
        <f t="shared" si="4"/>
        <v>-199422869</v>
      </c>
      <c r="J25" s="52">
        <f t="shared" si="4"/>
        <v>602135564</v>
      </c>
      <c r="K25" s="52">
        <f t="shared" si="4"/>
        <v>253336157</v>
      </c>
      <c r="L25" s="52">
        <f t="shared" si="4"/>
        <v>0</v>
      </c>
      <c r="M25" s="52">
        <f t="shared" si="4"/>
        <v>369581864</v>
      </c>
      <c r="N25" s="52">
        <f t="shared" si="4"/>
        <v>622918021</v>
      </c>
      <c r="O25" s="52">
        <f t="shared" si="4"/>
        <v>277467619</v>
      </c>
      <c r="P25" s="52">
        <f t="shared" si="4"/>
        <v>322536993</v>
      </c>
      <c r="Q25" s="52">
        <f t="shared" si="4"/>
        <v>130693234</v>
      </c>
      <c r="R25" s="52">
        <f t="shared" si="4"/>
        <v>730697846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1955751431</v>
      </c>
      <c r="X25" s="52">
        <f t="shared" si="4"/>
        <v>4515058000</v>
      </c>
      <c r="Y25" s="52">
        <f t="shared" si="4"/>
        <v>-2559306569</v>
      </c>
      <c r="Z25" s="53">
        <f>+IF(X25&lt;&gt;0,+(Y25/X25)*100,0)</f>
        <v>-56.683802710840034</v>
      </c>
      <c r="AA25" s="54">
        <f>+AA5+AA9+AA15+AA19+AA24</f>
        <v>7763580001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1486</v>
      </c>
      <c r="D28" s="19"/>
      <c r="E28" s="20">
        <v>2877249000</v>
      </c>
      <c r="F28" s="21">
        <v>2902958770</v>
      </c>
      <c r="G28" s="21">
        <v>140152243</v>
      </c>
      <c r="H28" s="21">
        <v>123294992</v>
      </c>
      <c r="I28" s="21">
        <v>-108681842</v>
      </c>
      <c r="J28" s="21">
        <v>154765393</v>
      </c>
      <c r="K28" s="21">
        <v>135946986</v>
      </c>
      <c r="L28" s="21"/>
      <c r="M28" s="21">
        <v>152187834</v>
      </c>
      <c r="N28" s="21">
        <v>288134820</v>
      </c>
      <c r="O28" s="21">
        <v>69391964</v>
      </c>
      <c r="P28" s="21">
        <v>116224002</v>
      </c>
      <c r="Q28" s="21">
        <v>107541765</v>
      </c>
      <c r="R28" s="21">
        <v>293157731</v>
      </c>
      <c r="S28" s="21"/>
      <c r="T28" s="21"/>
      <c r="U28" s="21"/>
      <c r="V28" s="21"/>
      <c r="W28" s="21">
        <v>736057944</v>
      </c>
      <c r="X28" s="21">
        <v>1712533770</v>
      </c>
      <c r="Y28" s="21">
        <v>-976475826</v>
      </c>
      <c r="Z28" s="6">
        <v>-57.02</v>
      </c>
      <c r="AA28" s="19">
        <v>2902958770</v>
      </c>
    </row>
    <row r="29" spans="1:27" ht="13.5">
      <c r="A29" s="56" t="s">
        <v>55</v>
      </c>
      <c r="B29" s="3"/>
      <c r="C29" s="19"/>
      <c r="D29" s="19"/>
      <c r="E29" s="20">
        <v>617458000</v>
      </c>
      <c r="F29" s="21">
        <v>685489000</v>
      </c>
      <c r="G29" s="21">
        <v>4257675</v>
      </c>
      <c r="H29" s="21">
        <v>1372087</v>
      </c>
      <c r="I29" s="21">
        <v>-1172247</v>
      </c>
      <c r="J29" s="21">
        <v>4457515</v>
      </c>
      <c r="K29" s="21">
        <v>6683828</v>
      </c>
      <c r="L29" s="21"/>
      <c r="M29" s="21">
        <v>238359</v>
      </c>
      <c r="N29" s="21">
        <v>6922187</v>
      </c>
      <c r="O29" s="21">
        <v>2080390</v>
      </c>
      <c r="P29" s="21">
        <v>3959397</v>
      </c>
      <c r="Q29" s="21">
        <v>2717717</v>
      </c>
      <c r="R29" s="21">
        <v>8757504</v>
      </c>
      <c r="S29" s="21"/>
      <c r="T29" s="21"/>
      <c r="U29" s="21"/>
      <c r="V29" s="21"/>
      <c r="W29" s="21">
        <v>20137206</v>
      </c>
      <c r="X29" s="21">
        <v>451150000</v>
      </c>
      <c r="Y29" s="21">
        <v>-431012794</v>
      </c>
      <c r="Z29" s="6">
        <v>-95.54</v>
      </c>
      <c r="AA29" s="28">
        <v>685489000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-33642</v>
      </c>
      <c r="D31" s="19"/>
      <c r="E31" s="20"/>
      <c r="F31" s="21"/>
      <c r="G31" s="21">
        <v>13288</v>
      </c>
      <c r="H31" s="21">
        <v>150268</v>
      </c>
      <c r="I31" s="21">
        <v>48720</v>
      </c>
      <c r="J31" s="21">
        <v>212276</v>
      </c>
      <c r="K31" s="21">
        <v>16200</v>
      </c>
      <c r="L31" s="21"/>
      <c r="M31" s="21">
        <v>172431</v>
      </c>
      <c r="N31" s="21">
        <v>188631</v>
      </c>
      <c r="O31" s="21">
        <v>-58024</v>
      </c>
      <c r="P31" s="21">
        <v>11552</v>
      </c>
      <c r="Q31" s="21">
        <v>56828</v>
      </c>
      <c r="R31" s="21">
        <v>10356</v>
      </c>
      <c r="S31" s="21"/>
      <c r="T31" s="21"/>
      <c r="U31" s="21"/>
      <c r="V31" s="21"/>
      <c r="W31" s="21">
        <v>411263</v>
      </c>
      <c r="X31" s="21"/>
      <c r="Y31" s="21">
        <v>411263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-32156</v>
      </c>
      <c r="D32" s="25">
        <f>SUM(D28:D31)</f>
        <v>0</v>
      </c>
      <c r="E32" s="26">
        <f t="shared" si="5"/>
        <v>3494707000</v>
      </c>
      <c r="F32" s="27">
        <f t="shared" si="5"/>
        <v>3588447770</v>
      </c>
      <c r="G32" s="27">
        <f t="shared" si="5"/>
        <v>144423206</v>
      </c>
      <c r="H32" s="27">
        <f t="shared" si="5"/>
        <v>124817347</v>
      </c>
      <c r="I32" s="27">
        <f t="shared" si="5"/>
        <v>-109805369</v>
      </c>
      <c r="J32" s="27">
        <f t="shared" si="5"/>
        <v>159435184</v>
      </c>
      <c r="K32" s="27">
        <f t="shared" si="5"/>
        <v>142647014</v>
      </c>
      <c r="L32" s="27">
        <f t="shared" si="5"/>
        <v>0</v>
      </c>
      <c r="M32" s="27">
        <f t="shared" si="5"/>
        <v>152598624</v>
      </c>
      <c r="N32" s="27">
        <f t="shared" si="5"/>
        <v>295245638</v>
      </c>
      <c r="O32" s="27">
        <f t="shared" si="5"/>
        <v>71414330</v>
      </c>
      <c r="P32" s="27">
        <f t="shared" si="5"/>
        <v>120194951</v>
      </c>
      <c r="Q32" s="27">
        <f t="shared" si="5"/>
        <v>110316310</v>
      </c>
      <c r="R32" s="27">
        <f t="shared" si="5"/>
        <v>301925591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756606413</v>
      </c>
      <c r="X32" s="27">
        <f t="shared" si="5"/>
        <v>2163683770</v>
      </c>
      <c r="Y32" s="27">
        <f t="shared" si="5"/>
        <v>-1407077357</v>
      </c>
      <c r="Z32" s="13">
        <f>+IF(X32&lt;&gt;0,+(Y32/X32)*100,0)</f>
        <v>-65.03156221391816</v>
      </c>
      <c r="AA32" s="31">
        <f>SUM(AA28:AA31)</f>
        <v>3588447770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-4885485</v>
      </c>
      <c r="D34" s="19"/>
      <c r="E34" s="20">
        <v>1654597000</v>
      </c>
      <c r="F34" s="21">
        <v>1592000000</v>
      </c>
      <c r="G34" s="21">
        <v>1784525</v>
      </c>
      <c r="H34" s="21">
        <v>10748949</v>
      </c>
      <c r="I34" s="21">
        <v>-1101743</v>
      </c>
      <c r="J34" s="21">
        <v>11431731</v>
      </c>
      <c r="K34" s="21">
        <v>11568604</v>
      </c>
      <c r="L34" s="21"/>
      <c r="M34" s="21">
        <v>-2735626</v>
      </c>
      <c r="N34" s="21">
        <v>8832978</v>
      </c>
      <c r="O34" s="21">
        <v>42424524</v>
      </c>
      <c r="P34" s="21">
        <v>108608831</v>
      </c>
      <c r="Q34" s="21">
        <v>-113083906</v>
      </c>
      <c r="R34" s="21">
        <v>37949449</v>
      </c>
      <c r="S34" s="21"/>
      <c r="T34" s="21"/>
      <c r="U34" s="21"/>
      <c r="V34" s="21"/>
      <c r="W34" s="21">
        <v>58214158</v>
      </c>
      <c r="X34" s="21">
        <v>770966000</v>
      </c>
      <c r="Y34" s="21">
        <v>-712751842</v>
      </c>
      <c r="Z34" s="6">
        <v>-92.45</v>
      </c>
      <c r="AA34" s="28">
        <v>1592000000</v>
      </c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-4917641</v>
      </c>
      <c r="D36" s="61">
        <f>SUM(D32:D35)</f>
        <v>0</v>
      </c>
      <c r="E36" s="62">
        <f t="shared" si="6"/>
        <v>5149304000</v>
      </c>
      <c r="F36" s="63">
        <f t="shared" si="6"/>
        <v>5180447770</v>
      </c>
      <c r="G36" s="63">
        <f t="shared" si="6"/>
        <v>146207731</v>
      </c>
      <c r="H36" s="63">
        <f t="shared" si="6"/>
        <v>135566296</v>
      </c>
      <c r="I36" s="63">
        <f t="shared" si="6"/>
        <v>-110907112</v>
      </c>
      <c r="J36" s="63">
        <f t="shared" si="6"/>
        <v>170866915</v>
      </c>
      <c r="K36" s="63">
        <f t="shared" si="6"/>
        <v>154215618</v>
      </c>
      <c r="L36" s="63">
        <f t="shared" si="6"/>
        <v>0</v>
      </c>
      <c r="M36" s="63">
        <f t="shared" si="6"/>
        <v>149862998</v>
      </c>
      <c r="N36" s="63">
        <f t="shared" si="6"/>
        <v>304078616</v>
      </c>
      <c r="O36" s="63">
        <f t="shared" si="6"/>
        <v>113838854</v>
      </c>
      <c r="P36" s="63">
        <f t="shared" si="6"/>
        <v>228803782</v>
      </c>
      <c r="Q36" s="63">
        <f t="shared" si="6"/>
        <v>-2767596</v>
      </c>
      <c r="R36" s="63">
        <f t="shared" si="6"/>
        <v>339875040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814820571</v>
      </c>
      <c r="X36" s="63">
        <f t="shared" si="6"/>
        <v>2934649770</v>
      </c>
      <c r="Y36" s="63">
        <f t="shared" si="6"/>
        <v>-2119829199</v>
      </c>
      <c r="Z36" s="64">
        <f>+IF(X36&lt;&gt;0,+(Y36/X36)*100,0)</f>
        <v>-72.23448674081473</v>
      </c>
      <c r="AA36" s="65">
        <f>SUM(AA32:AA35)</f>
        <v>5180447770</v>
      </c>
    </row>
    <row r="37" spans="1:27" ht="13.5">
      <c r="A37" s="14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74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759031698</v>
      </c>
      <c r="D5" s="16">
        <f>SUM(D6:D8)</f>
        <v>0</v>
      </c>
      <c r="E5" s="17">
        <f t="shared" si="0"/>
        <v>1120011857</v>
      </c>
      <c r="F5" s="18">
        <f t="shared" si="0"/>
        <v>1189308518</v>
      </c>
      <c r="G5" s="18">
        <f t="shared" si="0"/>
        <v>524451</v>
      </c>
      <c r="H5" s="18">
        <f t="shared" si="0"/>
        <v>6963626</v>
      </c>
      <c r="I5" s="18">
        <f t="shared" si="0"/>
        <v>5053783</v>
      </c>
      <c r="J5" s="18">
        <f t="shared" si="0"/>
        <v>12541860</v>
      </c>
      <c r="K5" s="18">
        <f t="shared" si="0"/>
        <v>4313056</v>
      </c>
      <c r="L5" s="18">
        <f t="shared" si="0"/>
        <v>20626778</v>
      </c>
      <c r="M5" s="18">
        <f t="shared" si="0"/>
        <v>28455063</v>
      </c>
      <c r="N5" s="18">
        <f t="shared" si="0"/>
        <v>53394897</v>
      </c>
      <c r="O5" s="18">
        <f t="shared" si="0"/>
        <v>71694470</v>
      </c>
      <c r="P5" s="18">
        <f t="shared" si="0"/>
        <v>29838827</v>
      </c>
      <c r="Q5" s="18">
        <f t="shared" si="0"/>
        <v>56758716</v>
      </c>
      <c r="R5" s="18">
        <f t="shared" si="0"/>
        <v>158292013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224228770</v>
      </c>
      <c r="X5" s="18">
        <f t="shared" si="0"/>
        <v>403603223</v>
      </c>
      <c r="Y5" s="18">
        <f t="shared" si="0"/>
        <v>-179374453</v>
      </c>
      <c r="Z5" s="4">
        <f>+IF(X5&lt;&gt;0,+(Y5/X5)*100,0)</f>
        <v>-44.44326575657697</v>
      </c>
      <c r="AA5" s="16">
        <f>SUM(AA6:AA8)</f>
        <v>1189308518</v>
      </c>
    </row>
    <row r="6" spans="1:27" ht="13.5">
      <c r="A6" s="5" t="s">
        <v>32</v>
      </c>
      <c r="B6" s="3"/>
      <c r="C6" s="19">
        <v>3682875</v>
      </c>
      <c r="D6" s="19"/>
      <c r="E6" s="20">
        <v>24280448</v>
      </c>
      <c r="F6" s="21">
        <v>5505966</v>
      </c>
      <c r="G6" s="21"/>
      <c r="H6" s="21">
        <v>33500</v>
      </c>
      <c r="I6" s="21">
        <v>817327</v>
      </c>
      <c r="J6" s="21">
        <v>850827</v>
      </c>
      <c r="K6" s="21">
        <v>104291</v>
      </c>
      <c r="L6" s="21">
        <v>162174</v>
      </c>
      <c r="M6" s="21">
        <v>507948</v>
      </c>
      <c r="N6" s="21">
        <v>774413</v>
      </c>
      <c r="O6" s="21">
        <v>892815</v>
      </c>
      <c r="P6" s="21">
        <v>429850</v>
      </c>
      <c r="Q6" s="21">
        <v>312915</v>
      </c>
      <c r="R6" s="21">
        <v>1635580</v>
      </c>
      <c r="S6" s="21"/>
      <c r="T6" s="21"/>
      <c r="U6" s="21"/>
      <c r="V6" s="21"/>
      <c r="W6" s="21">
        <v>3260820</v>
      </c>
      <c r="X6" s="21">
        <v>974115</v>
      </c>
      <c r="Y6" s="21">
        <v>2286705</v>
      </c>
      <c r="Z6" s="6">
        <v>234.75</v>
      </c>
      <c r="AA6" s="28">
        <v>5505966</v>
      </c>
    </row>
    <row r="7" spans="1:27" ht="13.5">
      <c r="A7" s="5" t="s">
        <v>33</v>
      </c>
      <c r="B7" s="3"/>
      <c r="C7" s="22">
        <v>755049685</v>
      </c>
      <c r="D7" s="22"/>
      <c r="E7" s="23">
        <v>1095599965</v>
      </c>
      <c r="F7" s="24">
        <v>1183211108</v>
      </c>
      <c r="G7" s="24">
        <v>524451</v>
      </c>
      <c r="H7" s="24">
        <v>6930126</v>
      </c>
      <c r="I7" s="24">
        <v>4236456</v>
      </c>
      <c r="J7" s="24">
        <v>11691033</v>
      </c>
      <c r="K7" s="24">
        <v>4205859</v>
      </c>
      <c r="L7" s="24">
        <v>20457523</v>
      </c>
      <c r="M7" s="24">
        <v>27948384</v>
      </c>
      <c r="N7" s="24">
        <v>52611766</v>
      </c>
      <c r="O7" s="24">
        <v>70801655</v>
      </c>
      <c r="P7" s="24">
        <v>29408977</v>
      </c>
      <c r="Q7" s="24">
        <v>56358693</v>
      </c>
      <c r="R7" s="24">
        <v>156569325</v>
      </c>
      <c r="S7" s="24"/>
      <c r="T7" s="24"/>
      <c r="U7" s="24"/>
      <c r="V7" s="24"/>
      <c r="W7" s="24">
        <v>220872124</v>
      </c>
      <c r="X7" s="24">
        <v>402497677</v>
      </c>
      <c r="Y7" s="24">
        <v>-181625553</v>
      </c>
      <c r="Z7" s="7">
        <v>-45.12</v>
      </c>
      <c r="AA7" s="29">
        <v>1183211108</v>
      </c>
    </row>
    <row r="8" spans="1:27" ht="13.5">
      <c r="A8" s="5" t="s">
        <v>34</v>
      </c>
      <c r="B8" s="3"/>
      <c r="C8" s="19">
        <v>299138</v>
      </c>
      <c r="D8" s="19"/>
      <c r="E8" s="20">
        <v>131444</v>
      </c>
      <c r="F8" s="21">
        <v>591444</v>
      </c>
      <c r="G8" s="21"/>
      <c r="H8" s="21"/>
      <c r="I8" s="21"/>
      <c r="J8" s="21"/>
      <c r="K8" s="21">
        <v>2906</v>
      </c>
      <c r="L8" s="21">
        <v>7081</v>
      </c>
      <c r="M8" s="21">
        <v>-1269</v>
      </c>
      <c r="N8" s="21">
        <v>8718</v>
      </c>
      <c r="O8" s="21"/>
      <c r="P8" s="21"/>
      <c r="Q8" s="21">
        <v>87108</v>
      </c>
      <c r="R8" s="21">
        <v>87108</v>
      </c>
      <c r="S8" s="21"/>
      <c r="T8" s="21"/>
      <c r="U8" s="21"/>
      <c r="V8" s="21"/>
      <c r="W8" s="21">
        <v>95826</v>
      </c>
      <c r="X8" s="21">
        <v>131431</v>
      </c>
      <c r="Y8" s="21">
        <v>-35605</v>
      </c>
      <c r="Z8" s="6">
        <v>-27.09</v>
      </c>
      <c r="AA8" s="28">
        <v>591444</v>
      </c>
    </row>
    <row r="9" spans="1:27" ht="13.5">
      <c r="A9" s="2" t="s">
        <v>35</v>
      </c>
      <c r="B9" s="3"/>
      <c r="C9" s="16">
        <f aca="true" t="shared" si="1" ref="C9:Y9">SUM(C10:C14)</f>
        <v>396409859</v>
      </c>
      <c r="D9" s="16">
        <f>SUM(D10:D14)</f>
        <v>0</v>
      </c>
      <c r="E9" s="17">
        <f t="shared" si="1"/>
        <v>1540785646</v>
      </c>
      <c r="F9" s="18">
        <f t="shared" si="1"/>
        <v>1727065523</v>
      </c>
      <c r="G9" s="18">
        <f t="shared" si="1"/>
        <v>1600</v>
      </c>
      <c r="H9" s="18">
        <f t="shared" si="1"/>
        <v>7543374</v>
      </c>
      <c r="I9" s="18">
        <f t="shared" si="1"/>
        <v>9296352</v>
      </c>
      <c r="J9" s="18">
        <f t="shared" si="1"/>
        <v>16841326</v>
      </c>
      <c r="K9" s="18">
        <f t="shared" si="1"/>
        <v>8642080</v>
      </c>
      <c r="L9" s="18">
        <f t="shared" si="1"/>
        <v>14254737</v>
      </c>
      <c r="M9" s="18">
        <f t="shared" si="1"/>
        <v>11063707</v>
      </c>
      <c r="N9" s="18">
        <f t="shared" si="1"/>
        <v>33960524</v>
      </c>
      <c r="O9" s="18">
        <f t="shared" si="1"/>
        <v>56431454</v>
      </c>
      <c r="P9" s="18">
        <f t="shared" si="1"/>
        <v>40774296</v>
      </c>
      <c r="Q9" s="18">
        <f t="shared" si="1"/>
        <v>14463986</v>
      </c>
      <c r="R9" s="18">
        <f t="shared" si="1"/>
        <v>111669736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162471586</v>
      </c>
      <c r="X9" s="18">
        <f t="shared" si="1"/>
        <v>690913981</v>
      </c>
      <c r="Y9" s="18">
        <f t="shared" si="1"/>
        <v>-528442395</v>
      </c>
      <c r="Z9" s="4">
        <f>+IF(X9&lt;&gt;0,+(Y9/X9)*100,0)</f>
        <v>-76.48454214736755</v>
      </c>
      <c r="AA9" s="30">
        <f>SUM(AA10:AA14)</f>
        <v>1727065523</v>
      </c>
    </row>
    <row r="10" spans="1:27" ht="13.5">
      <c r="A10" s="5" t="s">
        <v>36</v>
      </c>
      <c r="B10" s="3"/>
      <c r="C10" s="19">
        <v>69781990</v>
      </c>
      <c r="D10" s="19"/>
      <c r="E10" s="20">
        <v>105089469</v>
      </c>
      <c r="F10" s="21">
        <v>114958164</v>
      </c>
      <c r="G10" s="21"/>
      <c r="H10" s="21">
        <v>502459</v>
      </c>
      <c r="I10" s="21">
        <v>2621493</v>
      </c>
      <c r="J10" s="21">
        <v>3123952</v>
      </c>
      <c r="K10" s="21">
        <v>1255095</v>
      </c>
      <c r="L10" s="21">
        <v>2199337</v>
      </c>
      <c r="M10" s="21">
        <v>3325299</v>
      </c>
      <c r="N10" s="21">
        <v>6779731</v>
      </c>
      <c r="O10" s="21">
        <v>6082287</v>
      </c>
      <c r="P10" s="21">
        <v>2937644</v>
      </c>
      <c r="Q10" s="21">
        <v>5403277</v>
      </c>
      <c r="R10" s="21">
        <v>14423208</v>
      </c>
      <c r="S10" s="21"/>
      <c r="T10" s="21"/>
      <c r="U10" s="21"/>
      <c r="V10" s="21"/>
      <c r="W10" s="21">
        <v>24326891</v>
      </c>
      <c r="X10" s="21">
        <v>48334032</v>
      </c>
      <c r="Y10" s="21">
        <v>-24007141</v>
      </c>
      <c r="Z10" s="6">
        <v>-49.67</v>
      </c>
      <c r="AA10" s="28">
        <v>114958164</v>
      </c>
    </row>
    <row r="11" spans="1:27" ht="13.5">
      <c r="A11" s="5" t="s">
        <v>37</v>
      </c>
      <c r="B11" s="3"/>
      <c r="C11" s="19">
        <v>61554474</v>
      </c>
      <c r="D11" s="19"/>
      <c r="E11" s="20">
        <v>141791962</v>
      </c>
      <c r="F11" s="21">
        <v>149174268</v>
      </c>
      <c r="G11" s="21">
        <v>1600</v>
      </c>
      <c r="H11" s="21">
        <v>91936</v>
      </c>
      <c r="I11" s="21">
        <v>54269</v>
      </c>
      <c r="J11" s="21">
        <v>147805</v>
      </c>
      <c r="K11" s="21">
        <v>260646</v>
      </c>
      <c r="L11" s="21">
        <v>1006860</v>
      </c>
      <c r="M11" s="21">
        <v>1875767</v>
      </c>
      <c r="N11" s="21">
        <v>3143273</v>
      </c>
      <c r="O11" s="21">
        <v>1366382</v>
      </c>
      <c r="P11" s="21">
        <v>5954430</v>
      </c>
      <c r="Q11" s="21">
        <v>774621</v>
      </c>
      <c r="R11" s="21">
        <v>8095433</v>
      </c>
      <c r="S11" s="21"/>
      <c r="T11" s="21"/>
      <c r="U11" s="21"/>
      <c r="V11" s="21"/>
      <c r="W11" s="21">
        <v>11386511</v>
      </c>
      <c r="X11" s="21">
        <v>50278075</v>
      </c>
      <c r="Y11" s="21">
        <v>-38891564</v>
      </c>
      <c r="Z11" s="6">
        <v>-77.35</v>
      </c>
      <c r="AA11" s="28">
        <v>149174268</v>
      </c>
    </row>
    <row r="12" spans="1:27" ht="13.5">
      <c r="A12" s="5" t="s">
        <v>38</v>
      </c>
      <c r="B12" s="3"/>
      <c r="C12" s="19">
        <v>119347089</v>
      </c>
      <c r="D12" s="19"/>
      <c r="E12" s="20">
        <v>343405092</v>
      </c>
      <c r="F12" s="21">
        <v>330550666</v>
      </c>
      <c r="G12" s="21"/>
      <c r="H12" s="21">
        <v>6856854</v>
      </c>
      <c r="I12" s="21">
        <v>5655128</v>
      </c>
      <c r="J12" s="21">
        <v>12511982</v>
      </c>
      <c r="K12" s="21">
        <v>4491838</v>
      </c>
      <c r="L12" s="21">
        <v>6148034</v>
      </c>
      <c r="M12" s="21">
        <v>4840650</v>
      </c>
      <c r="N12" s="21">
        <v>15480522</v>
      </c>
      <c r="O12" s="21">
        <v>45708181</v>
      </c>
      <c r="P12" s="21">
        <v>30418494</v>
      </c>
      <c r="Q12" s="21">
        <v>7481701</v>
      </c>
      <c r="R12" s="21">
        <v>83608376</v>
      </c>
      <c r="S12" s="21"/>
      <c r="T12" s="21"/>
      <c r="U12" s="21"/>
      <c r="V12" s="21"/>
      <c r="W12" s="21">
        <v>111600880</v>
      </c>
      <c r="X12" s="21">
        <v>57731964</v>
      </c>
      <c r="Y12" s="21">
        <v>53868916</v>
      </c>
      <c r="Z12" s="6">
        <v>93.31</v>
      </c>
      <c r="AA12" s="28">
        <v>330550666</v>
      </c>
    </row>
    <row r="13" spans="1:27" ht="13.5">
      <c r="A13" s="5" t="s">
        <v>39</v>
      </c>
      <c r="B13" s="3"/>
      <c r="C13" s="19">
        <v>100846780</v>
      </c>
      <c r="D13" s="19"/>
      <c r="E13" s="20">
        <v>869062657</v>
      </c>
      <c r="F13" s="21">
        <v>1052544201</v>
      </c>
      <c r="G13" s="21"/>
      <c r="H13" s="21">
        <v>92125</v>
      </c>
      <c r="I13" s="21">
        <v>250804</v>
      </c>
      <c r="J13" s="21">
        <v>342929</v>
      </c>
      <c r="K13" s="21">
        <v>1487959</v>
      </c>
      <c r="L13" s="21">
        <v>2945283</v>
      </c>
      <c r="M13" s="21">
        <v>378965</v>
      </c>
      <c r="N13" s="21">
        <v>4812207</v>
      </c>
      <c r="O13" s="21">
        <v>692397</v>
      </c>
      <c r="P13" s="21">
        <v>741891</v>
      </c>
      <c r="Q13" s="21">
        <v>-19568</v>
      </c>
      <c r="R13" s="21">
        <v>1414720</v>
      </c>
      <c r="S13" s="21"/>
      <c r="T13" s="21"/>
      <c r="U13" s="21"/>
      <c r="V13" s="21"/>
      <c r="W13" s="21">
        <v>6569856</v>
      </c>
      <c r="X13" s="21">
        <v>491977203</v>
      </c>
      <c r="Y13" s="21">
        <v>-485407347</v>
      </c>
      <c r="Z13" s="6">
        <v>-98.66</v>
      </c>
      <c r="AA13" s="28">
        <v>1052544201</v>
      </c>
    </row>
    <row r="14" spans="1:27" ht="13.5">
      <c r="A14" s="5" t="s">
        <v>40</v>
      </c>
      <c r="B14" s="3"/>
      <c r="C14" s="22">
        <v>44879526</v>
      </c>
      <c r="D14" s="22"/>
      <c r="E14" s="23">
        <v>81436466</v>
      </c>
      <c r="F14" s="24">
        <v>79838224</v>
      </c>
      <c r="G14" s="24"/>
      <c r="H14" s="24"/>
      <c r="I14" s="24">
        <v>714658</v>
      </c>
      <c r="J14" s="24">
        <v>714658</v>
      </c>
      <c r="K14" s="24">
        <v>1146542</v>
      </c>
      <c r="L14" s="24">
        <v>1955223</v>
      </c>
      <c r="M14" s="24">
        <v>643026</v>
      </c>
      <c r="N14" s="24">
        <v>3744791</v>
      </c>
      <c r="O14" s="24">
        <v>2582207</v>
      </c>
      <c r="P14" s="24">
        <v>721837</v>
      </c>
      <c r="Q14" s="24">
        <v>823955</v>
      </c>
      <c r="R14" s="24">
        <v>4127999</v>
      </c>
      <c r="S14" s="24"/>
      <c r="T14" s="24"/>
      <c r="U14" s="24"/>
      <c r="V14" s="24"/>
      <c r="W14" s="24">
        <v>8587448</v>
      </c>
      <c r="X14" s="24">
        <v>42592707</v>
      </c>
      <c r="Y14" s="24">
        <v>-34005259</v>
      </c>
      <c r="Z14" s="7">
        <v>-79.84</v>
      </c>
      <c r="AA14" s="29">
        <v>79838224</v>
      </c>
    </row>
    <row r="15" spans="1:27" ht="13.5">
      <c r="A15" s="2" t="s">
        <v>41</v>
      </c>
      <c r="B15" s="8"/>
      <c r="C15" s="16">
        <f aca="true" t="shared" si="2" ref="C15:Y15">SUM(C16:C18)</f>
        <v>649840859</v>
      </c>
      <c r="D15" s="16">
        <f>SUM(D16:D18)</f>
        <v>0</v>
      </c>
      <c r="E15" s="17">
        <f t="shared" si="2"/>
        <v>1540810338</v>
      </c>
      <c r="F15" s="18">
        <f t="shared" si="2"/>
        <v>1550208728</v>
      </c>
      <c r="G15" s="18">
        <f t="shared" si="2"/>
        <v>150103</v>
      </c>
      <c r="H15" s="18">
        <f t="shared" si="2"/>
        <v>1976716</v>
      </c>
      <c r="I15" s="18">
        <f t="shared" si="2"/>
        <v>602236</v>
      </c>
      <c r="J15" s="18">
        <f t="shared" si="2"/>
        <v>2729055</v>
      </c>
      <c r="K15" s="18">
        <f t="shared" si="2"/>
        <v>2245923</v>
      </c>
      <c r="L15" s="18">
        <f t="shared" si="2"/>
        <v>4204277</v>
      </c>
      <c r="M15" s="18">
        <f t="shared" si="2"/>
        <v>1969835</v>
      </c>
      <c r="N15" s="18">
        <f t="shared" si="2"/>
        <v>8420035</v>
      </c>
      <c r="O15" s="18">
        <f t="shared" si="2"/>
        <v>12077141</v>
      </c>
      <c r="P15" s="18">
        <f t="shared" si="2"/>
        <v>17045280</v>
      </c>
      <c r="Q15" s="18">
        <f t="shared" si="2"/>
        <v>11409157</v>
      </c>
      <c r="R15" s="18">
        <f t="shared" si="2"/>
        <v>40531578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51680668</v>
      </c>
      <c r="X15" s="18">
        <f t="shared" si="2"/>
        <v>806302772</v>
      </c>
      <c r="Y15" s="18">
        <f t="shared" si="2"/>
        <v>-754622104</v>
      </c>
      <c r="Z15" s="4">
        <f>+IF(X15&lt;&gt;0,+(Y15/X15)*100,0)</f>
        <v>-93.5904141974102</v>
      </c>
      <c r="AA15" s="30">
        <f>SUM(AA16:AA18)</f>
        <v>1550208728</v>
      </c>
    </row>
    <row r="16" spans="1:27" ht="13.5">
      <c r="A16" s="5" t="s">
        <v>42</v>
      </c>
      <c r="B16" s="3"/>
      <c r="C16" s="19">
        <v>42289034</v>
      </c>
      <c r="D16" s="19"/>
      <c r="E16" s="20">
        <v>157719793</v>
      </c>
      <c r="F16" s="21">
        <v>170604959</v>
      </c>
      <c r="G16" s="21"/>
      <c r="H16" s="21">
        <v>1235140</v>
      </c>
      <c r="I16" s="21">
        <v>463812</v>
      </c>
      <c r="J16" s="21">
        <v>1698952</v>
      </c>
      <c r="K16" s="21">
        <v>106853</v>
      </c>
      <c r="L16" s="21">
        <v>927383</v>
      </c>
      <c r="M16" s="21">
        <v>1313302</v>
      </c>
      <c r="N16" s="21">
        <v>2347538</v>
      </c>
      <c r="O16" s="21">
        <v>809070</v>
      </c>
      <c r="P16" s="21">
        <v>349393</v>
      </c>
      <c r="Q16" s="21">
        <v>1002313</v>
      </c>
      <c r="R16" s="21">
        <v>2160776</v>
      </c>
      <c r="S16" s="21"/>
      <c r="T16" s="21"/>
      <c r="U16" s="21"/>
      <c r="V16" s="21"/>
      <c r="W16" s="21">
        <v>6207266</v>
      </c>
      <c r="X16" s="21">
        <v>86781742</v>
      </c>
      <c r="Y16" s="21">
        <v>-80574476</v>
      </c>
      <c r="Z16" s="6">
        <v>-92.85</v>
      </c>
      <c r="AA16" s="28">
        <v>170604959</v>
      </c>
    </row>
    <row r="17" spans="1:27" ht="13.5">
      <c r="A17" s="5" t="s">
        <v>43</v>
      </c>
      <c r="B17" s="3"/>
      <c r="C17" s="19">
        <v>582907127</v>
      </c>
      <c r="D17" s="19"/>
      <c r="E17" s="20">
        <v>1352110467</v>
      </c>
      <c r="F17" s="21">
        <v>1348382759</v>
      </c>
      <c r="G17" s="21"/>
      <c r="H17" s="21">
        <v>261513</v>
      </c>
      <c r="I17" s="21">
        <v>127181</v>
      </c>
      <c r="J17" s="21">
        <v>388694</v>
      </c>
      <c r="K17" s="21">
        <v>2095624</v>
      </c>
      <c r="L17" s="21">
        <v>3211288</v>
      </c>
      <c r="M17" s="21">
        <v>551222</v>
      </c>
      <c r="N17" s="21">
        <v>5858134</v>
      </c>
      <c r="O17" s="21">
        <v>11259774</v>
      </c>
      <c r="P17" s="21">
        <v>16676609</v>
      </c>
      <c r="Q17" s="21">
        <v>10333775</v>
      </c>
      <c r="R17" s="21">
        <v>38270158</v>
      </c>
      <c r="S17" s="21"/>
      <c r="T17" s="21"/>
      <c r="U17" s="21"/>
      <c r="V17" s="21"/>
      <c r="W17" s="21">
        <v>44516986</v>
      </c>
      <c r="X17" s="21">
        <v>704387310</v>
      </c>
      <c r="Y17" s="21">
        <v>-659870324</v>
      </c>
      <c r="Z17" s="6">
        <v>-93.68</v>
      </c>
      <c r="AA17" s="28">
        <v>1348382759</v>
      </c>
    </row>
    <row r="18" spans="1:27" ht="13.5">
      <c r="A18" s="5" t="s">
        <v>44</v>
      </c>
      <c r="B18" s="3"/>
      <c r="C18" s="19">
        <v>24644698</v>
      </c>
      <c r="D18" s="19"/>
      <c r="E18" s="20">
        <v>30980078</v>
      </c>
      <c r="F18" s="21">
        <v>31221010</v>
      </c>
      <c r="G18" s="21">
        <v>150103</v>
      </c>
      <c r="H18" s="21">
        <v>480063</v>
      </c>
      <c r="I18" s="21">
        <v>11243</v>
      </c>
      <c r="J18" s="21">
        <v>641409</v>
      </c>
      <c r="K18" s="21">
        <v>43446</v>
      </c>
      <c r="L18" s="21">
        <v>65606</v>
      </c>
      <c r="M18" s="21">
        <v>105311</v>
      </c>
      <c r="N18" s="21">
        <v>214363</v>
      </c>
      <c r="O18" s="21">
        <v>8297</v>
      </c>
      <c r="P18" s="21">
        <v>19278</v>
      </c>
      <c r="Q18" s="21">
        <v>73069</v>
      </c>
      <c r="R18" s="21">
        <v>100644</v>
      </c>
      <c r="S18" s="21"/>
      <c r="T18" s="21"/>
      <c r="U18" s="21"/>
      <c r="V18" s="21"/>
      <c r="W18" s="21">
        <v>956416</v>
      </c>
      <c r="X18" s="21">
        <v>15133720</v>
      </c>
      <c r="Y18" s="21">
        <v>-14177304</v>
      </c>
      <c r="Z18" s="6">
        <v>-93.68</v>
      </c>
      <c r="AA18" s="28">
        <v>31221010</v>
      </c>
    </row>
    <row r="19" spans="1:27" ht="13.5">
      <c r="A19" s="2" t="s">
        <v>45</v>
      </c>
      <c r="B19" s="8"/>
      <c r="C19" s="16">
        <f aca="true" t="shared" si="3" ref="C19:Y19">SUM(C20:C23)</f>
        <v>1638043059</v>
      </c>
      <c r="D19" s="16">
        <f>SUM(D20:D23)</f>
        <v>0</v>
      </c>
      <c r="E19" s="17">
        <f t="shared" si="3"/>
        <v>4176629247</v>
      </c>
      <c r="F19" s="18">
        <f t="shared" si="3"/>
        <v>3409305457</v>
      </c>
      <c r="G19" s="18">
        <f t="shared" si="3"/>
        <v>8615</v>
      </c>
      <c r="H19" s="18">
        <f t="shared" si="3"/>
        <v>-193956</v>
      </c>
      <c r="I19" s="18">
        <f t="shared" si="3"/>
        <v>1593706</v>
      </c>
      <c r="J19" s="18">
        <f t="shared" si="3"/>
        <v>1408365</v>
      </c>
      <c r="K19" s="18">
        <f t="shared" si="3"/>
        <v>3374252</v>
      </c>
      <c r="L19" s="18">
        <f t="shared" si="3"/>
        <v>21987588</v>
      </c>
      <c r="M19" s="18">
        <f t="shared" si="3"/>
        <v>20006334</v>
      </c>
      <c r="N19" s="18">
        <f t="shared" si="3"/>
        <v>45368174</v>
      </c>
      <c r="O19" s="18">
        <f t="shared" si="3"/>
        <v>25915234</v>
      </c>
      <c r="P19" s="18">
        <f t="shared" si="3"/>
        <v>9884305</v>
      </c>
      <c r="Q19" s="18">
        <f t="shared" si="3"/>
        <v>2744930</v>
      </c>
      <c r="R19" s="18">
        <f t="shared" si="3"/>
        <v>38544469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85321008</v>
      </c>
      <c r="X19" s="18">
        <f t="shared" si="3"/>
        <v>1400889008</v>
      </c>
      <c r="Y19" s="18">
        <f t="shared" si="3"/>
        <v>-1315568000</v>
      </c>
      <c r="Z19" s="4">
        <f>+IF(X19&lt;&gt;0,+(Y19/X19)*100,0)</f>
        <v>-93.90950978180564</v>
      </c>
      <c r="AA19" s="30">
        <f>SUM(AA20:AA23)</f>
        <v>3409305457</v>
      </c>
    </row>
    <row r="20" spans="1:27" ht="13.5">
      <c r="A20" s="5" t="s">
        <v>46</v>
      </c>
      <c r="B20" s="3"/>
      <c r="C20" s="19">
        <v>657140627</v>
      </c>
      <c r="D20" s="19"/>
      <c r="E20" s="20">
        <v>805189913</v>
      </c>
      <c r="F20" s="21">
        <v>838104734</v>
      </c>
      <c r="G20" s="21">
        <v>-56977</v>
      </c>
      <c r="H20" s="21">
        <v>-336597</v>
      </c>
      <c r="I20" s="21">
        <v>1001521</v>
      </c>
      <c r="J20" s="21">
        <v>607947</v>
      </c>
      <c r="K20" s="21">
        <v>760954</v>
      </c>
      <c r="L20" s="21">
        <v>1478012</v>
      </c>
      <c r="M20" s="21">
        <v>-482543</v>
      </c>
      <c r="N20" s="21">
        <v>1756423</v>
      </c>
      <c r="O20" s="21">
        <v>908361</v>
      </c>
      <c r="P20" s="21">
        <v>1662439</v>
      </c>
      <c r="Q20" s="21">
        <v>483872</v>
      </c>
      <c r="R20" s="21">
        <v>3054672</v>
      </c>
      <c r="S20" s="21"/>
      <c r="T20" s="21"/>
      <c r="U20" s="21"/>
      <c r="V20" s="21"/>
      <c r="W20" s="21">
        <v>5419042</v>
      </c>
      <c r="X20" s="21">
        <v>474766041</v>
      </c>
      <c r="Y20" s="21">
        <v>-469346999</v>
      </c>
      <c r="Z20" s="6">
        <v>-98.86</v>
      </c>
      <c r="AA20" s="28">
        <v>838104734</v>
      </c>
    </row>
    <row r="21" spans="1:27" ht="13.5">
      <c r="A21" s="5" t="s">
        <v>47</v>
      </c>
      <c r="B21" s="3"/>
      <c r="C21" s="19">
        <v>698129803</v>
      </c>
      <c r="D21" s="19"/>
      <c r="E21" s="20">
        <v>1517922000</v>
      </c>
      <c r="F21" s="21">
        <v>1174678991</v>
      </c>
      <c r="G21" s="21">
        <v>63706</v>
      </c>
      <c r="H21" s="21">
        <v>-12999</v>
      </c>
      <c r="I21" s="21">
        <v>457078</v>
      </c>
      <c r="J21" s="21">
        <v>507785</v>
      </c>
      <c r="K21" s="21">
        <v>2428917</v>
      </c>
      <c r="L21" s="21">
        <v>20271194</v>
      </c>
      <c r="M21" s="21">
        <v>10570853</v>
      </c>
      <c r="N21" s="21">
        <v>33270964</v>
      </c>
      <c r="O21" s="21">
        <v>24434407</v>
      </c>
      <c r="P21" s="21">
        <v>7635832</v>
      </c>
      <c r="Q21" s="21">
        <v>1846224</v>
      </c>
      <c r="R21" s="21">
        <v>33916463</v>
      </c>
      <c r="S21" s="21"/>
      <c r="T21" s="21"/>
      <c r="U21" s="21"/>
      <c r="V21" s="21"/>
      <c r="W21" s="21">
        <v>67695212</v>
      </c>
      <c r="X21" s="21">
        <v>428011947</v>
      </c>
      <c r="Y21" s="21">
        <v>-360316735</v>
      </c>
      <c r="Z21" s="6">
        <v>-84.18</v>
      </c>
      <c r="AA21" s="28">
        <v>1174678991</v>
      </c>
    </row>
    <row r="22" spans="1:27" ht="13.5">
      <c r="A22" s="5" t="s">
        <v>48</v>
      </c>
      <c r="B22" s="3"/>
      <c r="C22" s="22">
        <v>165702639</v>
      </c>
      <c r="D22" s="22"/>
      <c r="E22" s="23">
        <v>1381056255</v>
      </c>
      <c r="F22" s="24">
        <v>1106299293</v>
      </c>
      <c r="G22" s="24"/>
      <c r="H22" s="24"/>
      <c r="I22" s="24"/>
      <c r="J22" s="24"/>
      <c r="K22" s="24">
        <v>19377</v>
      </c>
      <c r="L22" s="24">
        <v>60797</v>
      </c>
      <c r="M22" s="24">
        <v>9900984</v>
      </c>
      <c r="N22" s="24">
        <v>9981158</v>
      </c>
      <c r="O22" s="24">
        <v>424777</v>
      </c>
      <c r="P22" s="24">
        <v>1278</v>
      </c>
      <c r="Q22" s="24">
        <v>269589</v>
      </c>
      <c r="R22" s="24">
        <v>695644</v>
      </c>
      <c r="S22" s="24"/>
      <c r="T22" s="24"/>
      <c r="U22" s="24"/>
      <c r="V22" s="24"/>
      <c r="W22" s="24">
        <v>10676802</v>
      </c>
      <c r="X22" s="24">
        <v>341663141</v>
      </c>
      <c r="Y22" s="24">
        <v>-330986339</v>
      </c>
      <c r="Z22" s="7">
        <v>-96.88</v>
      </c>
      <c r="AA22" s="29">
        <v>1106299293</v>
      </c>
    </row>
    <row r="23" spans="1:27" ht="13.5">
      <c r="A23" s="5" t="s">
        <v>49</v>
      </c>
      <c r="B23" s="3"/>
      <c r="C23" s="19">
        <v>117069990</v>
      </c>
      <c r="D23" s="19"/>
      <c r="E23" s="20">
        <v>472461079</v>
      </c>
      <c r="F23" s="21">
        <v>290222439</v>
      </c>
      <c r="G23" s="21">
        <v>1886</v>
      </c>
      <c r="H23" s="21">
        <v>155640</v>
      </c>
      <c r="I23" s="21">
        <v>135107</v>
      </c>
      <c r="J23" s="21">
        <v>292633</v>
      </c>
      <c r="K23" s="21">
        <v>165004</v>
      </c>
      <c r="L23" s="21">
        <v>177585</v>
      </c>
      <c r="M23" s="21">
        <v>17040</v>
      </c>
      <c r="N23" s="21">
        <v>359629</v>
      </c>
      <c r="O23" s="21">
        <v>147689</v>
      </c>
      <c r="P23" s="21">
        <v>584756</v>
      </c>
      <c r="Q23" s="21">
        <v>145245</v>
      </c>
      <c r="R23" s="21">
        <v>877690</v>
      </c>
      <c r="S23" s="21"/>
      <c r="T23" s="21"/>
      <c r="U23" s="21"/>
      <c r="V23" s="21"/>
      <c r="W23" s="21">
        <v>1529952</v>
      </c>
      <c r="X23" s="21">
        <v>156447879</v>
      </c>
      <c r="Y23" s="21">
        <v>-154917927</v>
      </c>
      <c r="Z23" s="6">
        <v>-99.02</v>
      </c>
      <c r="AA23" s="28">
        <v>290222439</v>
      </c>
    </row>
    <row r="24" spans="1:27" ht="13.5">
      <c r="A24" s="2" t="s">
        <v>50</v>
      </c>
      <c r="B24" s="8"/>
      <c r="C24" s="16">
        <v>50395463</v>
      </c>
      <c r="D24" s="16"/>
      <c r="E24" s="17">
        <v>52674155</v>
      </c>
      <c r="F24" s="18">
        <v>63627696</v>
      </c>
      <c r="G24" s="18">
        <v>-20298330</v>
      </c>
      <c r="H24" s="18">
        <v>-12364789</v>
      </c>
      <c r="I24" s="18">
        <v>661090</v>
      </c>
      <c r="J24" s="18">
        <v>-32002029</v>
      </c>
      <c r="K24" s="18">
        <v>4562797</v>
      </c>
      <c r="L24" s="18">
        <v>4192508</v>
      </c>
      <c r="M24" s="18">
        <v>6831997</v>
      </c>
      <c r="N24" s="18">
        <v>15587302</v>
      </c>
      <c r="O24" s="18">
        <v>3809300</v>
      </c>
      <c r="P24" s="18">
        <v>4533615</v>
      </c>
      <c r="Q24" s="18">
        <v>2608754</v>
      </c>
      <c r="R24" s="18">
        <v>10951669</v>
      </c>
      <c r="S24" s="18"/>
      <c r="T24" s="18"/>
      <c r="U24" s="18"/>
      <c r="V24" s="18"/>
      <c r="W24" s="18">
        <v>-5463058</v>
      </c>
      <c r="X24" s="18">
        <v>47237604</v>
      </c>
      <c r="Y24" s="18">
        <v>-52700662</v>
      </c>
      <c r="Z24" s="4">
        <v>-111.57</v>
      </c>
      <c r="AA24" s="30">
        <v>63627696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3493720938</v>
      </c>
      <c r="D25" s="50">
        <f>+D5+D9+D15+D19+D24</f>
        <v>0</v>
      </c>
      <c r="E25" s="51">
        <f t="shared" si="4"/>
        <v>8430911243</v>
      </c>
      <c r="F25" s="52">
        <f t="shared" si="4"/>
        <v>7939515922</v>
      </c>
      <c r="G25" s="52">
        <f t="shared" si="4"/>
        <v>-19613561</v>
      </c>
      <c r="H25" s="52">
        <f t="shared" si="4"/>
        <v>3924971</v>
      </c>
      <c r="I25" s="52">
        <f t="shared" si="4"/>
        <v>17207167</v>
      </c>
      <c r="J25" s="52">
        <f t="shared" si="4"/>
        <v>1518577</v>
      </c>
      <c r="K25" s="52">
        <f t="shared" si="4"/>
        <v>23138108</v>
      </c>
      <c r="L25" s="52">
        <f t="shared" si="4"/>
        <v>65265888</v>
      </c>
      <c r="M25" s="52">
        <f t="shared" si="4"/>
        <v>68326936</v>
      </c>
      <c r="N25" s="52">
        <f t="shared" si="4"/>
        <v>156730932</v>
      </c>
      <c r="O25" s="52">
        <f t="shared" si="4"/>
        <v>169927599</v>
      </c>
      <c r="P25" s="52">
        <f t="shared" si="4"/>
        <v>102076323</v>
      </c>
      <c r="Q25" s="52">
        <f t="shared" si="4"/>
        <v>87985543</v>
      </c>
      <c r="R25" s="52">
        <f t="shared" si="4"/>
        <v>359989465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518238974</v>
      </c>
      <c r="X25" s="52">
        <f t="shared" si="4"/>
        <v>3348946588</v>
      </c>
      <c r="Y25" s="52">
        <f t="shared" si="4"/>
        <v>-2830707614</v>
      </c>
      <c r="Z25" s="53">
        <f>+IF(X25&lt;&gt;0,+(Y25/X25)*100,0)</f>
        <v>-84.52531384474861</v>
      </c>
      <c r="AA25" s="54">
        <f>+AA5+AA9+AA15+AA19+AA24</f>
        <v>7939515922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886211324</v>
      </c>
      <c r="D28" s="19"/>
      <c r="E28" s="20">
        <v>2189347594</v>
      </c>
      <c r="F28" s="21">
        <v>2518432995</v>
      </c>
      <c r="G28" s="21"/>
      <c r="H28" s="21">
        <v>-87795</v>
      </c>
      <c r="I28" s="21">
        <v>77328</v>
      </c>
      <c r="J28" s="21">
        <v>-10467</v>
      </c>
      <c r="K28" s="21">
        <v>691173</v>
      </c>
      <c r="L28" s="21">
        <v>290816</v>
      </c>
      <c r="M28" s="21">
        <v>2394804</v>
      </c>
      <c r="N28" s="21">
        <v>3376793</v>
      </c>
      <c r="O28" s="21">
        <v>8725693</v>
      </c>
      <c r="P28" s="21">
        <v>17991754</v>
      </c>
      <c r="Q28" s="21">
        <v>2023317</v>
      </c>
      <c r="R28" s="21">
        <v>28740764</v>
      </c>
      <c r="S28" s="21"/>
      <c r="T28" s="21"/>
      <c r="U28" s="21"/>
      <c r="V28" s="21"/>
      <c r="W28" s="21">
        <v>32107090</v>
      </c>
      <c r="X28" s="21">
        <v>1033055614</v>
      </c>
      <c r="Y28" s="21">
        <v>-1000948524</v>
      </c>
      <c r="Z28" s="6">
        <v>-96.89</v>
      </c>
      <c r="AA28" s="19">
        <v>2518432995</v>
      </c>
    </row>
    <row r="29" spans="1:27" ht="13.5">
      <c r="A29" s="56" t="s">
        <v>55</v>
      </c>
      <c r="B29" s="3"/>
      <c r="C29" s="19">
        <v>12359626</v>
      </c>
      <c r="D29" s="19"/>
      <c r="E29" s="20">
        <v>22037835</v>
      </c>
      <c r="F29" s="21">
        <v>37787593</v>
      </c>
      <c r="G29" s="21"/>
      <c r="H29" s="21">
        <v>101400</v>
      </c>
      <c r="I29" s="21">
        <v>25806</v>
      </c>
      <c r="J29" s="21">
        <v>127206</v>
      </c>
      <c r="K29" s="21">
        <v>47832</v>
      </c>
      <c r="L29" s="21">
        <v>23541</v>
      </c>
      <c r="M29" s="21">
        <v>741668</v>
      </c>
      <c r="N29" s="21">
        <v>813041</v>
      </c>
      <c r="O29" s="21">
        <v>50293</v>
      </c>
      <c r="P29" s="21">
        <v>1866166</v>
      </c>
      <c r="Q29" s="21">
        <v>746196</v>
      </c>
      <c r="R29" s="21">
        <v>2662655</v>
      </c>
      <c r="S29" s="21"/>
      <c r="T29" s="21"/>
      <c r="U29" s="21"/>
      <c r="V29" s="21"/>
      <c r="W29" s="21">
        <v>3602902</v>
      </c>
      <c r="X29" s="21">
        <v>8900347</v>
      </c>
      <c r="Y29" s="21">
        <v>-5297445</v>
      </c>
      <c r="Z29" s="6">
        <v>-59.52</v>
      </c>
      <c r="AA29" s="28">
        <v>37787593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150376588</v>
      </c>
      <c r="D31" s="19"/>
      <c r="E31" s="20">
        <v>53700000</v>
      </c>
      <c r="F31" s="21">
        <v>60886920</v>
      </c>
      <c r="G31" s="21">
        <v>-3224</v>
      </c>
      <c r="H31" s="21">
        <v>-17598</v>
      </c>
      <c r="I31" s="21"/>
      <c r="J31" s="21">
        <v>-20822</v>
      </c>
      <c r="K31" s="21"/>
      <c r="L31" s="21">
        <v>-30517</v>
      </c>
      <c r="M31" s="21">
        <v>-49861</v>
      </c>
      <c r="N31" s="21">
        <v>-80378</v>
      </c>
      <c r="O31" s="21">
        <v>349</v>
      </c>
      <c r="P31" s="21"/>
      <c r="Q31" s="21"/>
      <c r="R31" s="21">
        <v>349</v>
      </c>
      <c r="S31" s="21"/>
      <c r="T31" s="21"/>
      <c r="U31" s="21"/>
      <c r="V31" s="21"/>
      <c r="W31" s="21">
        <v>-100851</v>
      </c>
      <c r="X31" s="21">
        <v>35763373</v>
      </c>
      <c r="Y31" s="21">
        <v>-35864224</v>
      </c>
      <c r="Z31" s="6">
        <v>-100.28</v>
      </c>
      <c r="AA31" s="28">
        <v>60886920</v>
      </c>
    </row>
    <row r="32" spans="1:27" ht="13.5">
      <c r="A32" s="58" t="s">
        <v>58</v>
      </c>
      <c r="B32" s="3"/>
      <c r="C32" s="25">
        <f aca="true" t="shared" si="5" ref="C32:Y32">SUM(C28:C31)</f>
        <v>1048947538</v>
      </c>
      <c r="D32" s="25">
        <f>SUM(D28:D31)</f>
        <v>0</v>
      </c>
      <c r="E32" s="26">
        <f t="shared" si="5"/>
        <v>2265085429</v>
      </c>
      <c r="F32" s="27">
        <f t="shared" si="5"/>
        <v>2617107508</v>
      </c>
      <c r="G32" s="27">
        <f t="shared" si="5"/>
        <v>-3224</v>
      </c>
      <c r="H32" s="27">
        <f t="shared" si="5"/>
        <v>-3993</v>
      </c>
      <c r="I32" s="27">
        <f t="shared" si="5"/>
        <v>103134</v>
      </c>
      <c r="J32" s="27">
        <f t="shared" si="5"/>
        <v>95917</v>
      </c>
      <c r="K32" s="27">
        <f t="shared" si="5"/>
        <v>739005</v>
      </c>
      <c r="L32" s="27">
        <f t="shared" si="5"/>
        <v>283840</v>
      </c>
      <c r="M32" s="27">
        <f t="shared" si="5"/>
        <v>3086611</v>
      </c>
      <c r="N32" s="27">
        <f t="shared" si="5"/>
        <v>4109456</v>
      </c>
      <c r="O32" s="27">
        <f t="shared" si="5"/>
        <v>8776335</v>
      </c>
      <c r="P32" s="27">
        <f t="shared" si="5"/>
        <v>19857920</v>
      </c>
      <c r="Q32" s="27">
        <f t="shared" si="5"/>
        <v>2769513</v>
      </c>
      <c r="R32" s="27">
        <f t="shared" si="5"/>
        <v>31403768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35609141</v>
      </c>
      <c r="X32" s="27">
        <f t="shared" si="5"/>
        <v>1077719334</v>
      </c>
      <c r="Y32" s="27">
        <f t="shared" si="5"/>
        <v>-1042110193</v>
      </c>
      <c r="Z32" s="13">
        <f>+IF(X32&lt;&gt;0,+(Y32/X32)*100,0)</f>
        <v>-96.69587991264524</v>
      </c>
      <c r="AA32" s="31">
        <f>SUM(AA28:AA31)</f>
        <v>2617107508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1867483190</v>
      </c>
      <c r="D34" s="19"/>
      <c r="E34" s="20">
        <v>4917495090</v>
      </c>
      <c r="F34" s="21">
        <v>4102062700</v>
      </c>
      <c r="G34" s="21">
        <v>706215</v>
      </c>
      <c r="H34" s="21">
        <v>16036727</v>
      </c>
      <c r="I34" s="21">
        <v>16283283</v>
      </c>
      <c r="J34" s="21">
        <v>33026225</v>
      </c>
      <c r="K34" s="21">
        <v>15377086</v>
      </c>
      <c r="L34" s="21">
        <v>56747508</v>
      </c>
      <c r="M34" s="21">
        <v>56117258</v>
      </c>
      <c r="N34" s="21">
        <v>128241852</v>
      </c>
      <c r="O34" s="21">
        <v>132734110</v>
      </c>
      <c r="P34" s="21">
        <v>71660753</v>
      </c>
      <c r="Q34" s="21">
        <v>78215248</v>
      </c>
      <c r="R34" s="21">
        <v>282610111</v>
      </c>
      <c r="S34" s="21"/>
      <c r="T34" s="21"/>
      <c r="U34" s="21"/>
      <c r="V34" s="21"/>
      <c r="W34" s="21">
        <v>443878188</v>
      </c>
      <c r="X34" s="21">
        <v>1530085411</v>
      </c>
      <c r="Y34" s="21">
        <v>-1086207223</v>
      </c>
      <c r="Z34" s="6">
        <v>-70.99</v>
      </c>
      <c r="AA34" s="28">
        <v>4102062700</v>
      </c>
    </row>
    <row r="35" spans="1:27" ht="13.5">
      <c r="A35" s="59" t="s">
        <v>61</v>
      </c>
      <c r="B35" s="3"/>
      <c r="C35" s="19"/>
      <c r="D35" s="19"/>
      <c r="E35" s="20">
        <v>42479155</v>
      </c>
      <c r="F35" s="21">
        <v>59766655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44824995</v>
      </c>
      <c r="Y35" s="21">
        <v>-44824995</v>
      </c>
      <c r="Z35" s="6">
        <v>-100</v>
      </c>
      <c r="AA35" s="28">
        <v>59766655</v>
      </c>
    </row>
    <row r="36" spans="1:27" ht="13.5">
      <c r="A36" s="60" t="s">
        <v>62</v>
      </c>
      <c r="B36" s="10"/>
      <c r="C36" s="61">
        <f aca="true" t="shared" si="6" ref="C36:Y36">SUM(C32:C35)</f>
        <v>2916430728</v>
      </c>
      <c r="D36" s="61">
        <f>SUM(D32:D35)</f>
        <v>0</v>
      </c>
      <c r="E36" s="62">
        <f t="shared" si="6"/>
        <v>7225059674</v>
      </c>
      <c r="F36" s="63">
        <f t="shared" si="6"/>
        <v>6778936863</v>
      </c>
      <c r="G36" s="63">
        <f t="shared" si="6"/>
        <v>702991</v>
      </c>
      <c r="H36" s="63">
        <f t="shared" si="6"/>
        <v>16032734</v>
      </c>
      <c r="I36" s="63">
        <f t="shared" si="6"/>
        <v>16386417</v>
      </c>
      <c r="J36" s="63">
        <f t="shared" si="6"/>
        <v>33122142</v>
      </c>
      <c r="K36" s="63">
        <f t="shared" si="6"/>
        <v>16116091</v>
      </c>
      <c r="L36" s="63">
        <f t="shared" si="6"/>
        <v>57031348</v>
      </c>
      <c r="M36" s="63">
        <f t="shared" si="6"/>
        <v>59203869</v>
      </c>
      <c r="N36" s="63">
        <f t="shared" si="6"/>
        <v>132351308</v>
      </c>
      <c r="O36" s="63">
        <f t="shared" si="6"/>
        <v>141510445</v>
      </c>
      <c r="P36" s="63">
        <f t="shared" si="6"/>
        <v>91518673</v>
      </c>
      <c r="Q36" s="63">
        <f t="shared" si="6"/>
        <v>80984761</v>
      </c>
      <c r="R36" s="63">
        <f t="shared" si="6"/>
        <v>314013879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479487329</v>
      </c>
      <c r="X36" s="63">
        <f t="shared" si="6"/>
        <v>2652629740</v>
      </c>
      <c r="Y36" s="63">
        <f t="shared" si="6"/>
        <v>-2173142411</v>
      </c>
      <c r="Z36" s="64">
        <f>+IF(X36&lt;&gt;0,+(Y36/X36)*100,0)</f>
        <v>-81.92407625649255</v>
      </c>
      <c r="AA36" s="65">
        <f>SUM(AA32:AA35)</f>
        <v>6778936863</v>
      </c>
    </row>
    <row r="37" spans="1:27" ht="13.5">
      <c r="A37" s="14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2020-05-19T21:11:29Z</dcterms:created>
  <dcterms:modified xsi:type="dcterms:W3CDTF">2020-05-19T21:12:25Z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